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6510" activeTab="2"/>
  </bookViews>
  <sheets>
    <sheet name="ведом " sheetId="1" r:id="rId1"/>
    <sheet name="доходы" sheetId="2" r:id="rId2"/>
    <sheet name="исполн" sheetId="3" r:id="rId3"/>
  </sheets>
  <definedNames>
    <definedName name="_xlnm.Print_Area" localSheetId="0">'ведом '!$A$1:$K$55</definedName>
    <definedName name="_xlnm.Print_Area" localSheetId="1">'доходы'!$A$1:$H$151</definedName>
  </definedNames>
  <calcPr fullCalcOnLoad="1"/>
</workbook>
</file>

<file path=xl/sharedStrings.xml><?xml version="1.0" encoding="utf-8"?>
<sst xmlns="http://schemas.openxmlformats.org/spreadsheetml/2006/main" count="568" uniqueCount="418">
  <si>
    <t>ИТОГО РАСХОДОВ</t>
  </si>
  <si>
    <t>10102010000000110</t>
  </si>
  <si>
    <t>налог на доходы физлиц с доходов, полученных физическими лицами…………..</t>
  </si>
  <si>
    <t>10102030010000110</t>
  </si>
  <si>
    <t>Государственная пошлина за государственную регистрацию</t>
  </si>
  <si>
    <t>1150200000000140</t>
  </si>
  <si>
    <t>11105010000000120</t>
  </si>
  <si>
    <t>Арендная плата за земли, находящиеся в государственной собственности до разграничения собственности на землю</t>
  </si>
  <si>
    <t>Прочие субсидии</t>
  </si>
  <si>
    <t xml:space="preserve">по ведомственной структуре расходов </t>
  </si>
  <si>
    <t>Код</t>
  </si>
  <si>
    <t>Наименование групп, подгрупп, статей, подстатей, элементов, программ (подпрограмм), кодов эконо­мической классификации доходов</t>
  </si>
  <si>
    <t>Отклонения</t>
  </si>
  <si>
    <t>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</si>
  <si>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</si>
  <si>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</si>
  <si>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</si>
  <si>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</si>
  <si>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обла­гаемых по налоговой ставке, установленной пунк­том 1 статьи 224 Налогового кодекса Российской Федерации</t>
  </si>
  <si>
    <t>НАЛОГИ НА ТОВАРЫ (РАБОТЫ, УСЛУГИ), РЕАЛИЗУЕМЫЕ НА ТЕРРИТОРИИ РОССИЙ­СКОЙ ФЕДЕРАЦИИ</t>
  </si>
  <si>
    <t>Акцизы по подакцизным товарам (продукции), производимым на территории Российской Феде­рации</t>
  </si>
  <si>
    <t>Акцизы на спирт этиловый из всех видов сырья (в том числе этиловый спирт-сырец из всех видов сы­рья), производимый на территории Российской Фе­дерации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</si>
  <si>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</si>
  <si>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произ­водимую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</si>
  <si>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</si>
  <si>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</si>
  <si>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произ­водимое на территории Российской Федерации</t>
  </si>
  <si>
    <t>Акцизы на вина, производимые на территории Рос­сийской Федерации</t>
  </si>
  <si>
    <t>Акцизы на пиво, производимое на территории Рос­сийской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</si>
  <si>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^оссийской Федерации</t>
  </si>
  <si>
    <t>Платежи за пользование природными ресурсами</t>
  </si>
  <si>
    <t>Налог на имущество предприятий</t>
  </si>
  <si>
    <t>Налог на пользователей автомобильных дорог</t>
  </si>
  <si>
    <t>Прочие налоги и сборы (по отмененным налогам и сборам субъектов Российской Федерации)</t>
  </si>
  <si>
    <t>ДОХОДЫ ОТ ИСПОЛЬЗОВАНИЯ ИМУЩЕСТВА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</si>
  <si>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соб­ственности на землю</t>
  </si>
  <si>
    <t>Доходы от сдачи в аренду имущества, находящегося в оперативном управлении органов государствен­ной власти, органов местного самоуправления, го­сударственных внебюджетных фондов и созданных ими учреждений и в хозяйственном ведении феде­ральных государственных унитарных предприятий и муниципальных унитарных предприятий</t>
  </si>
  <si>
    <t>Доходы от сдачи в аренду имущества, находящего­ся в оперативном управлении органов государст­венной власти субъектов Российской Федерации и созданных ими учреждений и в хозяйственном веде­нии государственных унитарных предприятий субъектов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</si>
  <si>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</si>
  <si>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государст­венных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</si>
  <si>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остаю­щейся после уплаты налогов и иных обязательных платежей государственных унитарных предпри­ятий субъектов Российской Федерации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</si>
  <si>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Российской Федерации</t>
  </si>
  <si>
    <t>Прочие лицензионные сборы</t>
  </si>
  <si>
    <t>Прочие лицензионные сборы, зачисляемые в бюд­жеты субъектов Российской Федерации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</si>
  <si>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</si>
  <si>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</si>
  <si>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собствен­ности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</si>
  <si>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</si>
  <si>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Средства от распоряжения и реализации конфи­скованного и иного имущества, обращенного в доход государства (в части реализации основных средств по указанному имуществу)</t>
  </si>
  <si>
    <t>АДМИНИСТРАТИВНЫЕ ПЛАТЕЖИ И СБОРЫ</t>
  </si>
  <si>
    <t>Платежи, взимаемые государственными организа­циями субъектов Российской Федерации за выпол­нение определенных функций</t>
  </si>
  <si>
    <t>ШТРАФЫ, САНКЦИИ, ВОЗМЕЩЕНИЕ УЩЕРБА</t>
  </si>
  <si>
    <t>Прочие   поступления   от   денежных   взысканий штрафов) и иных сумм в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</si>
  <si>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</si>
  <si>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</si>
  <si>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</si>
  <si>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</si>
  <si>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</si>
  <si>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РОС­СИЙСКОЙ ФЕДЕРАЦИИ, КРОМЕ БЮДЖЕТОВ ГОСУДАРСТВЕННЫХ ВНЕБЮДЖЕТНЫХ ФОНДОВ</t>
  </si>
  <si>
    <t>Дотации от других бюджетов бюджетной систе­мы Российской Федерации</t>
  </si>
  <si>
    <t>Дотации на выравнивание уровня бюджетной обес­печенности</t>
  </si>
  <si>
    <t>Дотации бюджетам субъектов Российской Федера­ции на поддержку мер по обеспечению сбалансиро­ванности бюджетов</t>
  </si>
  <si>
    <t>Субвенции на оплату жилищно-коммунальных ус­луг по федеральным категориям граждан</t>
  </si>
  <si>
    <t>Средства, получаемые на компенсацию допол­нительных расходов, возникших в результате решений, принятых органами государственной власти</t>
  </si>
  <si>
    <t>Средства бюджетов субъектов Российской Федера­ции, получаемые по взаимным расчетам, в том чис­ле компенсации дополнительных расходов, возник­ших в результате решений, принятых органами го­сударственной власти</t>
  </si>
  <si>
    <t>Субсидии на предоставление мер социальной под­держки реабилитированных лиц и лиц, признанных пострадавшими от политических репрессий</t>
  </si>
  <si>
    <t>Субсидии на частичное возмещение расходов бюд­жетов по предоставлению гражданам субсидий на оплату жилья и коммунальных услуг</t>
  </si>
  <si>
    <t>Субсидии на частичное возмещение расходов бюд­жетов по предоставлению льгот ветеранам труда и труженикам тыла</t>
  </si>
  <si>
    <t>Субсидии на частичное возмещение расходов бюд­жетов по государственным пособиям гражданам, имеющим детей</t>
  </si>
  <si>
    <t>Субсидии на сельскохозяйственное производство</t>
  </si>
  <si>
    <t>Средства федерального бюджета на реализацию Федеральной адресной инвестиционной про­граммы</t>
  </si>
  <si>
    <t>Федеральная целевая программа "Модернизация транспортной системы России (2002-2010 годы)". 1одпрограмма "Автомобильные дороги"</t>
  </si>
  <si>
    <t>Федеральная целевая программа "Жилище" на 2002-20 10 годы, всего</t>
  </si>
  <si>
    <t>в том числе</t>
  </si>
  <si>
    <t>Подпрограмма "Реформирование и модернизация жилищно-коммунального комплекса Российской Федерации"</t>
  </si>
  <si>
    <t>Федеральная целевая программа "Дети России" на 2003-2006 годы. Подпрограмма "Дети-инвалиды". Волховский дом-интернат для детей с физическими недостатками</t>
  </si>
  <si>
    <t>Федеральная целевая программа "Социальное раз­витие села до 2010 года".</t>
  </si>
  <si>
    <t>Федеральная целевая программа "Преодоление по­следствий радиационных аварий на период до 2010 года". Подпрограмма "Преодоление последствий аварии на Чернобыльской АЭС"</t>
  </si>
  <si>
    <t>РЫНОЧНЫЕ ПРОДАЖИ ТОВАРОВ И УСЛУГ</t>
  </si>
  <si>
    <t>Доходы от продажи услуг</t>
  </si>
  <si>
    <t>Доходы от продажи услуг, зачисляемые в бюджеты субъектов Российской Федерации</t>
  </si>
  <si>
    <t>ВСЕГО ДОХОДОВ</t>
  </si>
  <si>
    <t>Дефицит/Профицит</t>
  </si>
  <si>
    <t>ИСТОЧНИКИ ВНУТРЕННЕГО ФИНАНСИРО­ВАНИЯ ДЕФИЦИТОВ БЮДЖЕТОВ</t>
  </si>
  <si>
    <t>Получение кредитов по кредитным соглашениям и договорам, заключенным от имени Российской Фе­дерации, субъектов Российской Федерации, муни­ципальных образований, государственных внебюд­жетных фондов</t>
  </si>
  <si>
    <t>Бюджетные кредиты, полученные от других бюд­жетов бюджетной системы Российской Федера­ции бюджетами субъектов Российской Федерации</t>
  </si>
  <si>
    <t>Погашение кредитов по кредитным соглашениям и договорам, заключенным от имени Российской Фе­дерации, субъектов Российской Федерации, муни­ципальных образований, государственных внебюд­жетных фондов</t>
  </si>
  <si>
    <t>Акции и иные формы участия в капитале, находя­щиеся в государственной и муниципальной собст­венности</t>
  </si>
  <si>
    <t>Продажа акций и иных форм участия в капитале, находящихся в собственности субъектов Россий­ской Федерации</t>
  </si>
  <si>
    <t>Земельные участки, находящиеся в государственной и муниципальной собственности</t>
  </si>
  <si>
    <t>Продажа земельных участков до разграничения государственной собственности на землю, на ко­торых расположены объекты недвижимого иму­щества, находившиеся до отчуждения в собствен­ности субъектов Российской Федерации</t>
  </si>
  <si>
    <t>Остатки средств бюджетов</t>
  </si>
  <si>
    <t>Увеличение остатков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</si>
  <si>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</si>
  <si>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</si>
  <si>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денежных средств бюджетов субъектов Российской Федерации</t>
  </si>
  <si>
    <t>Наименование</t>
  </si>
  <si>
    <t>% исполнения</t>
  </si>
  <si>
    <t>Общегосударственные вопросы</t>
  </si>
  <si>
    <t>Судебная система</t>
  </si>
  <si>
    <t>Резервные фонды</t>
  </si>
  <si>
    <t>Национальная оборона</t>
  </si>
  <si>
    <t>Органы внутренних дел</t>
  </si>
  <si>
    <t>Предупреждение и ликвидация последст­вий чрезвычайных ситуаций и стихийных бедствий, гражданская оборона</t>
  </si>
  <si>
    <t>Общеэкономические вопросы</t>
  </si>
  <si>
    <t>Лесное хозяйство</t>
  </si>
  <si>
    <t>Транспорт</t>
  </si>
  <si>
    <t>Связь и информатика</t>
  </si>
  <si>
    <t>Прикладные научные исследования в об­ласти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</si>
  <si>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</si>
  <si>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</si>
  <si>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</si>
  <si>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Охрана окружающей среды</t>
  </si>
  <si>
    <t>Охрана растительных и животных видов и среды их обитания</t>
  </si>
  <si>
    <t>Высшее профессиональное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</si>
  <si>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</si>
  <si>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</si>
  <si>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</si>
  <si>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Здравоохранение</t>
  </si>
  <si>
    <t>Другие вопросы в области здравоохране­ния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</si>
  <si>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</si>
  <si>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</si>
  <si>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</si>
  <si>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</si>
  <si>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Финансовая  помощь  бюджетам  других уровней</t>
  </si>
  <si>
    <t>отчет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</si>
  <si>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</si>
  <si>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</si>
  <si>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9 до 25 процентов включительно(за исключением вин) производимую на территории РФ</t>
  </si>
  <si>
    <t>Акцизы на алкогольную продукцию с объемной долей спирта этилового свыше 9 до 25 процентов включительно(за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</si>
  <si>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9 до 25 процентов включительно(за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</si>
  <si>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свыше 9 до 25 процентов включительно(за исключением вин) при реализации с акцизных складов</t>
  </si>
  <si>
    <t>Акцизы на алкогольную продукцию с объемной долей спирта этилового свыше 9  процентов (за исключением вин) при реализации с акцизных складов, в части сумм по расчетам за 2003 год</t>
  </si>
  <si>
    <t>Доходы от уплаты акцизов на дизельное топливо, подлежащие распределению в консолидированные бюджеты субъектов РФ и бюджеты закрытых административно-территориальных образований</t>
  </si>
  <si>
    <t>Доходы от уплаты акцизов на масло для дизельных и (или) карбюраторных (инжекторных) двигателей, подлежащие распределению в консолидированные бюджеты субъектов РФ и бюджеты закрытых административно-территориальных образований</t>
  </si>
  <si>
    <t>Доходы от уплаты акцизов на автомобильный бензин, производимый на территории РФ, подлежащие распределению в консолидированные бюджеты субъектов РФ и бюджеты закрытых административно-территориальных образований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</si>
  <si>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</si>
  <si>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</si>
  <si>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</si>
  <si>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</si>
  <si>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</si>
  <si>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игорный бизнес</t>
  </si>
  <si>
    <t>Налог на игорный бизнес, зачисляемый в бюджеты субъектов РФ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</si>
  <si>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</si>
  <si>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</si>
  <si>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</si>
  <si>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Прочие поступления от использования имуще­ства, находящегося в собственности субъектов Российской Федерации</t>
  </si>
  <si>
    <t>ПЛАТЕЖИ ПРИ ПОЛЬЗОВАНИИ ПРИРОДНЫМИ РЕСУРСАМИ</t>
  </si>
  <si>
    <t>Плата за негативное воздействие на окружающую среду</t>
  </si>
  <si>
    <t>Платежи за пользование лесным фондом</t>
  </si>
  <si>
    <t>ДОХОДЫ ОТ ОКАЗАНИЯ ПЛАТНЫХ УСЛУГ И
 КОМПЕНСАЦИИ ЗАТРАТ ГОСУДАРСТВА</t>
  </si>
  <si>
    <t>Лицензионные сборы</t>
  </si>
  <si>
    <t>Сборы за выдачу лицензий и право на производство и оборот этилового спирта, спиртосодержащей и алкогольной продукции</t>
  </si>
  <si>
    <t>Субвенции на выполнение федеральных полномочий по государственной регистрации актов гражданского состояния</t>
  </si>
  <si>
    <t>Субвенции на Федеральную целевую программу "Преодоление последствий радиационных аварий на период до 2010 года". Подпрограмма "Преодоление последствий аварий на Чернобыльской АЭС"</t>
  </si>
  <si>
    <t>Подпрограмма "Переселение граждан Российской Федерации из ветхого и аварийного жилищного фонда"</t>
  </si>
  <si>
    <t>Прочие безвозмездные поступления от других бюджетов бюджетной системы</t>
  </si>
  <si>
    <t>Прочие безвозмездные поступления в бюджеты
 субъектов РФ от местных бюджетов</t>
  </si>
  <si>
    <t>Выплата единовременной денежной компенсации реабилитированным лицам</t>
  </si>
  <si>
    <t>Мероприятия по организации оздоровительной кампании для детей и подростков</t>
  </si>
  <si>
    <t>ДОХОДЫ ОТ ПРЕДПРИНИМАТЕЛЬСКОЙ И ИНОЙ ПРИНОСЯЩЕЙ ДОХОД  ДЕЯТЕЛЬНОСТИ</t>
  </si>
  <si>
    <t>10101000000000110</t>
  </si>
  <si>
    <t>10000000000000000</t>
  </si>
  <si>
    <t>10100000000000000</t>
  </si>
  <si>
    <t>10101012020000110</t>
  </si>
  <si>
    <t>10300000000000000</t>
  </si>
  <si>
    <t>10302000010000110</t>
  </si>
  <si>
    <t>10302010010000110</t>
  </si>
  <si>
    <t>10302011010000110</t>
  </si>
  <si>
    <t>10302020010000110</t>
  </si>
  <si>
    <t>10302040010000110</t>
  </si>
  <si>
    <t>10302070010000110</t>
  </si>
  <si>
    <t>10302080010000110</t>
  </si>
  <si>
    <t>10302090010000110</t>
  </si>
  <si>
    <t>10302100010000110</t>
  </si>
  <si>
    <t>10302110010000110</t>
  </si>
  <si>
    <t>10302111010000110</t>
  </si>
  <si>
    <t>10302112010000110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</si>
  <si>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 с акцизных складов</t>
  </si>
  <si>
    <t>10302113010000110</t>
  </si>
  <si>
    <t>10302120010000110</t>
  </si>
  <si>
    <t>10302121010000100</t>
  </si>
  <si>
    <t>10302122010000110</t>
  </si>
  <si>
    <t>10302123010000110</t>
  </si>
  <si>
    <t>10302140010000110</t>
  </si>
  <si>
    <t>10302150020000110</t>
  </si>
  <si>
    <t>10302160020000110</t>
  </si>
  <si>
    <t>10302170020000110</t>
  </si>
  <si>
    <t>10500000000000000</t>
  </si>
  <si>
    <t>10501000010000110</t>
  </si>
  <si>
    <t>10502000010000110</t>
  </si>
  <si>
    <t>10503000010000110</t>
  </si>
  <si>
    <t>10600000000000000</t>
  </si>
  <si>
    <t>10603000010000110</t>
  </si>
  <si>
    <t>106040011020000110</t>
  </si>
  <si>
    <t>10604012020000110</t>
  </si>
  <si>
    <t>10605000000000110</t>
  </si>
  <si>
    <t>10605010020000110</t>
  </si>
  <si>
    <t>10700000000000000</t>
  </si>
  <si>
    <t>10701000010000110</t>
  </si>
  <si>
    <t>10800000000000000</t>
  </si>
  <si>
    <t>10900000000000000</t>
  </si>
  <si>
    <t>10903000000000000</t>
  </si>
  <si>
    <t>10904010020000000</t>
  </si>
  <si>
    <t>10904030010000110</t>
  </si>
  <si>
    <t>10906000020000000</t>
  </si>
  <si>
    <t>11100000000000000</t>
  </si>
  <si>
    <t>11105000000000120</t>
  </si>
  <si>
    <t>1110512010000120</t>
  </si>
  <si>
    <t>111050300000000120</t>
  </si>
  <si>
    <t>11105032020000120</t>
  </si>
  <si>
    <t>11107000000000120</t>
  </si>
  <si>
    <t>111070100000000120</t>
  </si>
  <si>
    <t>11107012020000120</t>
  </si>
  <si>
    <t>11108000000000120</t>
  </si>
  <si>
    <t>11200000000000000</t>
  </si>
  <si>
    <t>11201000010000120</t>
  </si>
  <si>
    <t>11204000000000120</t>
  </si>
  <si>
    <t>11300000000000000</t>
  </si>
  <si>
    <t>11302000000000130</t>
  </si>
  <si>
    <t>11302010010000130</t>
  </si>
  <si>
    <t>11302012010000130</t>
  </si>
  <si>
    <t>11302020000000130</t>
  </si>
  <si>
    <t>11302022020000130</t>
  </si>
  <si>
    <t>11303000000000130</t>
  </si>
  <si>
    <t>11400000000000000</t>
  </si>
  <si>
    <t>11402000000000000</t>
  </si>
  <si>
    <t>11402020020000410</t>
  </si>
  <si>
    <t>11403000000000410</t>
  </si>
  <si>
    <t>11500000000000000</t>
  </si>
  <si>
    <t>11600000000000000</t>
  </si>
  <si>
    <t>1163000000000140</t>
  </si>
  <si>
    <t>11700000000000000</t>
  </si>
  <si>
    <t>11701000000000180</t>
  </si>
  <si>
    <t>11705000000000180</t>
  </si>
  <si>
    <t>11705020020000180</t>
  </si>
  <si>
    <t>20000000000000000</t>
  </si>
  <si>
    <t>202000000000000000</t>
  </si>
  <si>
    <t>202010000000000151</t>
  </si>
  <si>
    <t>20201010020000151</t>
  </si>
  <si>
    <t>20201070020000151</t>
  </si>
  <si>
    <t>20202080020000151</t>
  </si>
  <si>
    <t>20202110020000151</t>
  </si>
  <si>
    <t>20202120020000151</t>
  </si>
  <si>
    <t>20203000000000151</t>
  </si>
  <si>
    <t>20203020020000151</t>
  </si>
  <si>
    <t>20204000000000151</t>
  </si>
  <si>
    <t>20204040020000151</t>
  </si>
  <si>
    <t>20204050020000151</t>
  </si>
  <si>
    <t>20204060020000151</t>
  </si>
  <si>
    <t>20204090000000151</t>
  </si>
  <si>
    <t>20205000000000151</t>
  </si>
  <si>
    <t>202050000000000151</t>
  </si>
  <si>
    <t>202070000000000151</t>
  </si>
  <si>
    <t>20207031020000151</t>
  </si>
  <si>
    <t>20207011020000151</t>
  </si>
  <si>
    <t>30000000000000000</t>
  </si>
  <si>
    <t>30200000000000000</t>
  </si>
  <si>
    <t>30201000000000130</t>
  </si>
  <si>
    <t>30201020020000130</t>
  </si>
  <si>
    <t>00002000000000000700</t>
  </si>
  <si>
    <t>00002010100020000710</t>
  </si>
  <si>
    <t>00002000000000000800</t>
  </si>
  <si>
    <t>00002010100020000810</t>
  </si>
  <si>
    <t>00005000000000000000</t>
  </si>
  <si>
    <t>00005000000020000630</t>
  </si>
  <si>
    <t>00006000000000000000</t>
  </si>
  <si>
    <t>00006010000020000430</t>
  </si>
  <si>
    <t>00008000000000000000</t>
  </si>
  <si>
    <t>00008000000000000510</t>
  </si>
  <si>
    <t>00008020100020000510</t>
  </si>
  <si>
    <t>00008000000000000610</t>
  </si>
  <si>
    <t>00008020100020000610</t>
  </si>
  <si>
    <t>ЗАДОЛЖЕННОСТЬ ПО ОТМЕНЕННЫМ НАЛОГАМ, СБОРАМ И ИНЫМ ОБЯЗАТЕЛЬНЫМ ПЛАТЕЖАМ</t>
  </si>
  <si>
    <t>Субсидии от других бюджетов бюджетной системы Российской Федерации</t>
  </si>
  <si>
    <t>Рз</t>
  </si>
  <si>
    <t>ПР</t>
  </si>
  <si>
    <t>Сумма</t>
  </si>
  <si>
    <t>Финансирование</t>
  </si>
  <si>
    <t>Функционирование   Правительства  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</si>
  <si>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</si>
  <si>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Обеспечение  деятельности  финансовых налоговых и таможенных органов и органов надзора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</si>
  <si>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</si>
  <si>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</si>
  <si>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Жилищное хозяйство</t>
  </si>
  <si>
    <t>Детские дошкольные учреждения</t>
  </si>
  <si>
    <t>Общее образование</t>
  </si>
  <si>
    <t>Образование</t>
  </si>
  <si>
    <t>Земельный налог</t>
  </si>
  <si>
    <t>Налог на имущество физических лиц</t>
  </si>
  <si>
    <t>Налог на наследование и дарение</t>
  </si>
  <si>
    <t>10601000030000110</t>
  </si>
  <si>
    <t>10606000030000110</t>
  </si>
  <si>
    <t>10701020010000110</t>
  </si>
  <si>
    <t>Налог на добычу общераспространенных полезных ископаемых</t>
  </si>
  <si>
    <t>10803000010000110</t>
  </si>
  <si>
    <t>Государственная пошлина по делам, рассматриваемым в судах общей юрисдикции, мировыми судьями</t>
  </si>
  <si>
    <t>10804000010000110</t>
  </si>
  <si>
    <t>20202222030000151</t>
  </si>
  <si>
    <t>Прочие субвенции</t>
  </si>
  <si>
    <t>тыс.руб.</t>
  </si>
  <si>
    <t>10102021010000110</t>
  </si>
  <si>
    <t>10102022010000110</t>
  </si>
  <si>
    <r>
      <t xml:space="preserve">Отчет </t>
    </r>
    <r>
      <rPr>
        <sz val="8"/>
        <rFont val="Times New Roman"/>
        <family val="1"/>
      </rPr>
      <t>(тыс.руб.)</t>
    </r>
  </si>
  <si>
    <t>увеличение задолженности по бюджетным кредитам</t>
  </si>
  <si>
    <t>уменьшение задолженности по бюджетным кредитам</t>
  </si>
  <si>
    <t>Другие общегосударственные вопросы, в т.ч.</t>
  </si>
  <si>
    <t>план год</t>
  </si>
  <si>
    <t>Код главы</t>
  </si>
  <si>
    <t>ЦСР</t>
  </si>
  <si>
    <t>ВР</t>
  </si>
  <si>
    <t>01</t>
  </si>
  <si>
    <t>Руководство и управление в сфере установленных функций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</si>
  <si>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</si>
  <si>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</si>
  <si>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</si>
  <si>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05</t>
  </si>
  <si>
    <t>07</t>
  </si>
  <si>
    <t>08</t>
  </si>
  <si>
    <t>Дворцы и дома культуры, другие учреждения культуры и средств массовой информации</t>
  </si>
  <si>
    <t>02</t>
  </si>
  <si>
    <t>11</t>
  </si>
  <si>
    <t>10</t>
  </si>
  <si>
    <t>Финансовая помощь на возвратной основе</t>
  </si>
  <si>
    <t>финансирование</t>
  </si>
  <si>
    <t xml:space="preserve">Молодежная   политика </t>
  </si>
  <si>
    <t>Другие вопросы в области соц политики</t>
  </si>
  <si>
    <t>Борьба с беспризорностью, опека и попечительство</t>
  </si>
  <si>
    <t>%</t>
  </si>
  <si>
    <t>СОЦИАЛЬНО-КУЛЬТУРНЫЙ ЦЕНТР</t>
  </si>
  <si>
    <t>ЖИЛИЩНО-КОММУНАЛЬНОЕ ХОЗЯЙСТВО</t>
  </si>
  <si>
    <t>020209065050000151</t>
  </si>
  <si>
    <t>план на 1 квартал</t>
  </si>
  <si>
    <t>202000000000000151</t>
  </si>
  <si>
    <t>Субвенции на выполнение федеральных полномочий по воинскому учету</t>
  </si>
  <si>
    <t>06010000030000430</t>
  </si>
  <si>
    <t>Приложение №1</t>
  </si>
  <si>
    <t>к решению Подмокринского сельского</t>
  </si>
  <si>
    <t>Совета народных депутатов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</si>
  <si>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</si>
  <si>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</si>
  <si>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Осуществление первичного воинского учета на территориях, где отсутствуют военные комиссариаты</t>
  </si>
  <si>
    <r>
      <t xml:space="preserve">% </t>
    </r>
    <r>
      <rPr>
        <sz val="9"/>
        <color indexed="8"/>
        <rFont val="Times New Roman"/>
        <family val="1"/>
      </rPr>
      <t>исполнения</t>
    </r>
  </si>
  <si>
    <t>КРЕДИТ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</si>
  <si>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</si>
  <si>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учреждений, и в хоз.ведении МУП</t>
  </si>
  <si>
    <t>2020499910000151</t>
  </si>
  <si>
    <t>Прочие безвозмездные поступления в бюджеты поселений</t>
  </si>
  <si>
    <t>11406014100000430</t>
  </si>
  <si>
    <t>Доходы от продажи земельных участков, гос. собств. на которые не разграничена и которые расположены в границах поселений</t>
  </si>
  <si>
    <t>Другие общегосударственные вопросы</t>
  </si>
  <si>
    <t>Функционирование         законодательных  (представительных)   органов   государственной власти и местного самоуправления</t>
  </si>
  <si>
    <t>0020000</t>
  </si>
  <si>
    <t>0020400</t>
  </si>
  <si>
    <t>500</t>
  </si>
  <si>
    <t>Глава администрации</t>
  </si>
  <si>
    <t>12</t>
  </si>
  <si>
    <t>14</t>
  </si>
  <si>
    <t>0920300</t>
  </si>
  <si>
    <t>НАЦИОНАЛЬНАЯ ОБОРОНА</t>
  </si>
  <si>
    <t>0013600</t>
  </si>
  <si>
    <t>3500300</t>
  </si>
  <si>
    <t>Мероприятия в обасти жилищного хозяйства по строительству, реконструкции, приобретению жилых домов</t>
  </si>
  <si>
    <t>Благоустройство</t>
  </si>
  <si>
    <t>6000500</t>
  </si>
  <si>
    <t>АДМИНИСТРАЦИЯ ПОДМОКРИНСКОГО СЕЛЬСКОГО ПОСЕЛЕНИЯ</t>
  </si>
  <si>
    <t>826</t>
  </si>
  <si>
    <t>НАЦИОНАЛЬНАЯ ЭКОНОМИКА</t>
  </si>
  <si>
    <t>3400300</t>
  </si>
  <si>
    <t>Капитальный ремонт муниципального жилищного фонда</t>
  </si>
  <si>
    <t>3500200</t>
  </si>
  <si>
    <t>Обеспечение мероприятий по кап. ремонту многоквартирных жилых домов за счет средств бюджетов</t>
  </si>
  <si>
    <t>3580000</t>
  </si>
  <si>
    <t>Уличное освещение</t>
  </si>
  <si>
    <t>6000100</t>
  </si>
  <si>
    <t>Содержание дорог</t>
  </si>
  <si>
    <t>6000200</t>
  </si>
  <si>
    <t>Содержание мест захоронения</t>
  </si>
  <si>
    <t>6000400</t>
  </si>
  <si>
    <t>Мероприятия по благоустройству</t>
  </si>
  <si>
    <t>СОЦИАЛЬНАЯ ПОЛИТИКА</t>
  </si>
  <si>
    <t>МЕЖБЮДЖЕТНЫЕ ТРАНСФЕРТЫ</t>
  </si>
  <si>
    <t>План</t>
  </si>
  <si>
    <t>Исполнение</t>
  </si>
  <si>
    <t>%исполн</t>
  </si>
  <si>
    <r>
      <t>Ф</t>
    </r>
    <r>
      <rPr>
        <sz val="9"/>
        <color indexed="8"/>
        <rFont val="Times New Roman"/>
        <family val="1"/>
      </rPr>
      <t>ункционирование высшего должностного лица  субъекта РФ и органа местного самоуправления.</t>
    </r>
  </si>
  <si>
    <t xml:space="preserve">Здравоохранение </t>
  </si>
  <si>
    <t>Физическая культура</t>
  </si>
  <si>
    <t>Физическая культура и спорт</t>
  </si>
  <si>
    <t>4910100</t>
  </si>
  <si>
    <t>ФИЗИЧЕСКАЯ КУЛЬТУРА И СПОРТ</t>
  </si>
  <si>
    <t>0200003</t>
  </si>
  <si>
    <t xml:space="preserve">ОТЧЕТ об исполнении бюджета  за 1 квартал 2012г </t>
  </si>
  <si>
    <t>11109045100000120</t>
  </si>
  <si>
    <t>Прочие платежи за пользование имуществом</t>
  </si>
  <si>
    <t>Поступление доходов в  бюджет Подмокринского сельского поселения
 за 1 квартал  2012 года</t>
  </si>
  <si>
    <t>Национальная экономика</t>
  </si>
  <si>
    <t>Мероприятия по землеустройству и землепользованию</t>
  </si>
  <si>
    <t>Отчет об исполнении бюджета Подмокринского с/п за 1 квартал 2012 г. 
по разделам и подразделам функциональной классификации расходов</t>
  </si>
  <si>
    <t>№81  от 26.04.2012.</t>
  </si>
  <si>
    <t xml:space="preserve">                                                                                                                                                            к решению Подмокринского сельского</t>
  </si>
  <si>
    <t xml:space="preserve">                                                                                                                     Приложение №3</t>
  </si>
  <si>
    <t xml:space="preserve">                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</si>
  <si>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     от 26.04.2012г.№81</t>
  </si>
  <si>
    <t>0020300</t>
  </si>
  <si>
    <t>0700401</t>
  </si>
  <si>
    <t>13</t>
  </si>
  <si>
    <t>009</t>
  </si>
  <si>
    <t>Мероприятия  по землеустройству и землепользованию</t>
  </si>
  <si>
    <t>Выполнение функций органами местного самоуправления</t>
  </si>
  <si>
    <t>0,13</t>
  </si>
  <si>
    <t>320</t>
  </si>
  <si>
    <t>Доплаты к пенсиям муниципальным служащим</t>
  </si>
  <si>
    <t>5058600</t>
  </si>
  <si>
    <t xml:space="preserve">                                                                                                                                                               к решению Подмокринского сельского</t>
  </si>
  <si>
    <t xml:space="preserve">                                          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</si>
  <si>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</si>
  <si>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                                      от 26.04.2012г.№81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</si>
</sst>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&quot;р.&quot;"/>
    <numFmt numFmtId="174" formatCode="#,##0.0"/>
    <numFmt numFmtId="175" formatCode="#,##0.00&quot;р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9"/>
      <name val="Arial Narrow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color indexed="8"/>
      <name val="Arial Narrow"/>
      <family val="2"/>
    </font>
    <font>
      <b/>
      <i/>
      <sz val="9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wrapText="1"/>
    </xf>
    <xf numFmtId="0" fontId="5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24" borderId="10" xfId="0" applyFont="1" applyFill="1" applyBorder="1" applyAlignment="1">
      <alignment horizontal="justify" vertical="top" wrapText="1"/>
    </xf>
    <xf numFmtId="49" fontId="10" fillId="0" borderId="0" xfId="0" applyNumberFormat="1" applyFont="1" applyAlignment="1">
      <alignment horizontal="center"/>
    </xf>
    <xf numFmtId="49" fontId="9" fillId="2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49" fontId="4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" fontId="4" fillId="24" borderId="10" xfId="0" applyNumberFormat="1" applyFont="1" applyFill="1" applyBorder="1" applyAlignment="1">
      <alignment vertical="top" wrapText="1"/>
    </xf>
    <xf numFmtId="1" fontId="4" fillId="24" borderId="10" xfId="0" applyNumberFormat="1" applyFont="1" applyFill="1" applyBorder="1" applyAlignment="1">
      <alignment wrapText="1"/>
    </xf>
    <xf numFmtId="1" fontId="9" fillId="24" borderId="10" xfId="0" applyNumberFormat="1" applyFont="1" applyFill="1" applyBorder="1" applyAlignment="1">
      <alignment vertical="top" wrapText="1"/>
    </xf>
    <xf numFmtId="0" fontId="13" fillId="0" borderId="0" xfId="0" applyFont="1" applyAlignment="1">
      <alignment/>
    </xf>
    <xf numFmtId="1" fontId="9" fillId="24" borderId="10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4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0" fillId="24" borderId="10" xfId="0" applyFont="1" applyFill="1" applyBorder="1" applyAlignment="1">
      <alignment wrapText="1"/>
    </xf>
    <xf numFmtId="0" fontId="21" fillId="24" borderId="10" xfId="0" applyFont="1" applyFill="1" applyBorder="1" applyAlignment="1">
      <alignment horizontal="left" wrapText="1" indent="2"/>
    </xf>
    <xf numFmtId="0" fontId="20" fillId="24" borderId="10" xfId="0" applyFont="1" applyFill="1" applyBorder="1" applyAlignment="1">
      <alignment vertical="top" wrapText="1"/>
    </xf>
    <xf numFmtId="1" fontId="23" fillId="24" borderId="10" xfId="0" applyNumberFormat="1" applyFont="1" applyFill="1" applyBorder="1" applyAlignment="1">
      <alignment vertical="top" wrapText="1"/>
    </xf>
    <xf numFmtId="49" fontId="20" fillId="24" borderId="11" xfId="0" applyNumberFormat="1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2" fontId="18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vertical="center"/>
    </xf>
    <xf numFmtId="2" fontId="4" fillId="24" borderId="10" xfId="0" applyNumberFormat="1" applyFont="1" applyFill="1" applyBorder="1" applyAlignment="1">
      <alignment horizontal="right" vertical="center" textRotation="90" wrapText="1"/>
    </xf>
    <xf numFmtId="2" fontId="2" fillId="0" borderId="0" xfId="0" applyNumberFormat="1" applyFont="1" applyAlignment="1">
      <alignment/>
    </xf>
    <xf numFmtId="2" fontId="10" fillId="0" borderId="0" xfId="0" applyNumberFormat="1" applyFont="1" applyAlignment="1">
      <alignment horizontal="right" vertical="center"/>
    </xf>
    <xf numFmtId="2" fontId="26" fillId="24" borderId="10" xfId="0" applyNumberFormat="1" applyFont="1" applyFill="1" applyBorder="1" applyAlignment="1">
      <alignment horizontal="right" vertical="center" textRotation="90" wrapText="1"/>
    </xf>
    <xf numFmtId="2" fontId="9" fillId="24" borderId="10" xfId="0" applyNumberFormat="1" applyFont="1" applyFill="1" applyBorder="1" applyAlignment="1">
      <alignment horizontal="right" vertical="center" wrapText="1"/>
    </xf>
    <xf numFmtId="2" fontId="27" fillId="24" borderId="10" xfId="0" applyNumberFormat="1" applyFont="1" applyFill="1" applyBorder="1" applyAlignment="1">
      <alignment horizontal="right" vertical="center" wrapText="1"/>
    </xf>
    <xf numFmtId="2" fontId="26" fillId="24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2" fontId="10" fillId="24" borderId="10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justify" wrapText="1"/>
    </xf>
    <xf numFmtId="0" fontId="4" fillId="24" borderId="1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vertical="top" wrapText="1"/>
    </xf>
    <xf numFmtId="2" fontId="18" fillId="0" borderId="0" xfId="0" applyNumberFormat="1" applyFont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horizontal="left" vertical="top" wrapText="1" indent="1"/>
    </xf>
    <xf numFmtId="0" fontId="21" fillId="24" borderId="10" xfId="0" applyFont="1" applyFill="1" applyBorder="1" applyAlignment="1">
      <alignment horizontal="left" vertical="top" wrapText="1" indent="2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169" fontId="9" fillId="24" borderId="10" xfId="0" applyNumberFormat="1" applyFont="1" applyFill="1" applyBorder="1" applyAlignment="1">
      <alignment horizontal="right" vertical="center" wrapText="1"/>
    </xf>
    <xf numFmtId="169" fontId="4" fillId="24" borderId="10" xfId="0" applyNumberFormat="1" applyFont="1" applyFill="1" applyBorder="1" applyAlignment="1">
      <alignment horizontal="right" vertical="center" wrapText="1"/>
    </xf>
    <xf numFmtId="0" fontId="19" fillId="20" borderId="10" xfId="0" applyFont="1" applyFill="1" applyBorder="1" applyAlignment="1">
      <alignment wrapText="1"/>
    </xf>
    <xf numFmtId="0" fontId="21" fillId="24" borderId="10" xfId="0" applyFont="1" applyFill="1" applyBorder="1" applyAlignment="1">
      <alignment horizontal="left" vertical="top" wrapText="1" indent="1"/>
    </xf>
    <xf numFmtId="0" fontId="19" fillId="24" borderId="10" xfId="0" applyFont="1" applyFill="1" applyBorder="1" applyAlignment="1">
      <alignment horizontal="left" wrapText="1" indent="2"/>
    </xf>
    <xf numFmtId="0" fontId="9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top" wrapText="1" indent="2"/>
    </xf>
    <xf numFmtId="0" fontId="19" fillId="24" borderId="10" xfId="0" applyFont="1" applyFill="1" applyBorder="1" applyAlignment="1">
      <alignment vertical="top" wrapText="1"/>
    </xf>
    <xf numFmtId="0" fontId="19" fillId="24" borderId="10" xfId="0" applyFont="1" applyFill="1" applyBorder="1" applyAlignment="1">
      <alignment horizontal="left" vertical="top" wrapText="1" indent="2"/>
    </xf>
    <xf numFmtId="0" fontId="19" fillId="2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top" wrapText="1" indent="1"/>
    </xf>
    <xf numFmtId="49" fontId="20" fillId="24" borderId="0" xfId="0" applyNumberFormat="1" applyFont="1" applyFill="1" applyBorder="1" applyAlignment="1">
      <alignment horizontal="center" vertical="top" wrapText="1"/>
    </xf>
    <xf numFmtId="2" fontId="18" fillId="24" borderId="0" xfId="0" applyNumberFormat="1" applyFont="1" applyFill="1" applyBorder="1" applyAlignment="1">
      <alignment horizontal="right" vertical="center" wrapText="1"/>
    </xf>
    <xf numFmtId="2" fontId="20" fillId="24" borderId="0" xfId="0" applyNumberFormat="1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left" vertical="top" wrapText="1" indent="2"/>
    </xf>
    <xf numFmtId="49" fontId="21" fillId="24" borderId="0" xfId="0" applyNumberFormat="1" applyFont="1" applyFill="1" applyBorder="1" applyAlignment="1">
      <alignment horizontal="center" vertical="top" wrapText="1"/>
    </xf>
    <xf numFmtId="2" fontId="21" fillId="24" borderId="0" xfId="0" applyNumberFormat="1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vertical="top" wrapText="1"/>
    </xf>
    <xf numFmtId="49" fontId="22" fillId="24" borderId="0" xfId="0" applyNumberFormat="1" applyFont="1" applyFill="1" applyBorder="1" applyAlignment="1">
      <alignment horizontal="center" vertical="top" wrapText="1"/>
    </xf>
    <xf numFmtId="2" fontId="22" fillId="24" borderId="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68" fontId="9" fillId="24" borderId="10" xfId="0" applyNumberFormat="1" applyFont="1" applyFill="1" applyBorder="1" applyAlignment="1">
      <alignment horizontal="right" vertical="center" wrapText="1"/>
    </xf>
    <xf numFmtId="169" fontId="27" fillId="24" borderId="10" xfId="0" applyNumberFormat="1" applyFont="1" applyFill="1" applyBorder="1" applyAlignment="1">
      <alignment horizontal="right" vertical="center" wrapText="1"/>
    </xf>
    <xf numFmtId="2" fontId="14" fillId="24" borderId="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justify" vertical="top" wrapText="1"/>
    </xf>
    <xf numFmtId="1" fontId="9" fillId="24" borderId="10" xfId="0" applyNumberFormat="1" applyFont="1" applyFill="1" applyBorder="1" applyAlignment="1">
      <alignment horizontal="right" vertical="center" wrapText="1"/>
    </xf>
    <xf numFmtId="1" fontId="27" fillId="24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right" wrapText="1"/>
    </xf>
    <xf numFmtId="0" fontId="4" fillId="24" borderId="10" xfId="0" applyFont="1" applyFill="1" applyBorder="1" applyAlignment="1">
      <alignment horizontal="right" vertical="top" wrapText="1"/>
    </xf>
    <xf numFmtId="2" fontId="11" fillId="24" borderId="10" xfId="0" applyNumberFormat="1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/>
    </xf>
    <xf numFmtId="0" fontId="8" fillId="24" borderId="0" xfId="0" applyFont="1" applyFill="1" applyBorder="1" applyAlignment="1">
      <alignment horizontal="justify" wrapText="1"/>
    </xf>
    <xf numFmtId="2" fontId="9" fillId="24" borderId="0" xfId="0" applyNumberFormat="1" applyFont="1" applyFill="1" applyBorder="1" applyAlignment="1">
      <alignment horizontal="right" vertical="center" wrapText="1"/>
    </xf>
    <xf numFmtId="49" fontId="10" fillId="24" borderId="11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justify" wrapText="1"/>
    </xf>
    <xf numFmtId="2" fontId="4" fillId="24" borderId="11" xfId="0" applyNumberFormat="1" applyFont="1" applyFill="1" applyBorder="1" applyAlignment="1">
      <alignment horizontal="right" vertical="center" wrapText="1"/>
    </xf>
    <xf numFmtId="1" fontId="9" fillId="24" borderId="11" xfId="0" applyNumberFormat="1" applyFont="1" applyFill="1" applyBorder="1" applyAlignment="1">
      <alignment horizontal="right" vertical="center" wrapText="1"/>
    </xf>
    <xf numFmtId="2" fontId="9" fillId="24" borderId="11" xfId="0" applyNumberFormat="1" applyFont="1" applyFill="1" applyBorder="1" applyAlignment="1">
      <alignment horizontal="right" vertical="center" wrapText="1"/>
    </xf>
    <xf numFmtId="49" fontId="4" fillId="24" borderId="12" xfId="0" applyNumberFormat="1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justify" wrapText="1"/>
    </xf>
    <xf numFmtId="2" fontId="4" fillId="24" borderId="12" xfId="0" applyNumberFormat="1" applyFont="1" applyFill="1" applyBorder="1" applyAlignment="1">
      <alignment horizontal="right" vertical="center" wrapText="1"/>
    </xf>
    <xf numFmtId="2" fontId="10" fillId="24" borderId="12" xfId="0" applyNumberFormat="1" applyFont="1" applyFill="1" applyBorder="1" applyAlignment="1">
      <alignment horizontal="right" vertical="center" wrapText="1"/>
    </xf>
    <xf numFmtId="49" fontId="9" fillId="24" borderId="0" xfId="0" applyNumberFormat="1" applyFont="1" applyFill="1" applyBorder="1" applyAlignment="1">
      <alignment horizontal="center" wrapText="1"/>
    </xf>
    <xf numFmtId="1" fontId="9" fillId="24" borderId="0" xfId="0" applyNumberFormat="1" applyFont="1" applyFill="1" applyBorder="1" applyAlignment="1">
      <alignment horizontal="righ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2" fillId="20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18" fillId="24" borderId="0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9" fillId="20" borderId="10" xfId="0" applyNumberFormat="1" applyFont="1" applyFill="1" applyBorder="1" applyAlignment="1">
      <alignment horizontal="center" vertical="center" wrapText="1"/>
    </xf>
    <xf numFmtId="2" fontId="22" fillId="20" borderId="10" xfId="0" applyNumberFormat="1" applyFont="1" applyFill="1" applyBorder="1" applyAlignment="1">
      <alignment horizontal="center" vertical="center" wrapText="1"/>
    </xf>
    <xf numFmtId="169" fontId="22" fillId="20" borderId="10" xfId="0" applyNumberFormat="1" applyFont="1" applyFill="1" applyBorder="1" applyAlignment="1">
      <alignment horizontal="center" vertical="center" wrapText="1"/>
    </xf>
    <xf numFmtId="1" fontId="22" fillId="20" borderId="10" xfId="0" applyNumberFormat="1" applyFont="1" applyFill="1" applyBorder="1" applyAlignment="1">
      <alignment horizontal="center" vertical="center"/>
    </xf>
    <xf numFmtId="169" fontId="18" fillId="24" borderId="10" xfId="0" applyNumberFormat="1" applyFont="1" applyFill="1" applyBorder="1" applyAlignment="1">
      <alignment horizontal="center" vertical="center" wrapText="1"/>
    </xf>
    <xf numFmtId="168" fontId="22" fillId="24" borderId="10" xfId="0" applyNumberFormat="1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 wrapText="1"/>
    </xf>
    <xf numFmtId="169" fontId="21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/>
    </xf>
    <xf numFmtId="168" fontId="25" fillId="24" borderId="10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169" fontId="20" fillId="24" borderId="10" xfId="0" applyNumberFormat="1" applyFont="1" applyFill="1" applyBorder="1" applyAlignment="1">
      <alignment horizontal="center" vertical="center" wrapText="1"/>
    </xf>
    <xf numFmtId="168" fontId="18" fillId="24" borderId="10" xfId="0" applyNumberFormat="1" applyFont="1" applyFill="1" applyBorder="1" applyAlignment="1">
      <alignment horizontal="center" vertical="center"/>
    </xf>
    <xf numFmtId="169" fontId="25" fillId="24" borderId="10" xfId="0" applyNumberFormat="1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/>
    </xf>
    <xf numFmtId="169" fontId="24" fillId="24" borderId="10" xfId="0" applyNumberFormat="1" applyFont="1" applyFill="1" applyBorder="1" applyAlignment="1">
      <alignment horizontal="center" vertical="center" wrapText="1"/>
    </xf>
    <xf numFmtId="169" fontId="19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169" fontId="19" fillId="24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169" fontId="22" fillId="24" borderId="10" xfId="0" applyNumberFormat="1" applyFont="1" applyFill="1" applyBorder="1" applyAlignment="1">
      <alignment horizontal="center" vertical="center" wrapText="1"/>
    </xf>
    <xf numFmtId="168" fontId="22" fillId="24" borderId="10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169" fontId="25" fillId="24" borderId="10" xfId="0" applyNumberFormat="1" applyFont="1" applyFill="1" applyBorder="1" applyAlignment="1">
      <alignment horizontal="center" vertical="center"/>
    </xf>
    <xf numFmtId="168" fontId="45" fillId="24" borderId="10" xfId="0" applyNumberFormat="1" applyFont="1" applyFill="1" applyBorder="1" applyAlignment="1">
      <alignment horizontal="center" vertical="center"/>
    </xf>
    <xf numFmtId="2" fontId="45" fillId="24" borderId="10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169" fontId="20" fillId="24" borderId="10" xfId="0" applyNumberFormat="1" applyFont="1" applyFill="1" applyBorder="1" applyAlignment="1">
      <alignment horizontal="center" vertical="center" wrapText="1"/>
    </xf>
    <xf numFmtId="168" fontId="18" fillId="24" borderId="10" xfId="0" applyNumberFormat="1" applyFont="1" applyFill="1" applyBorder="1" applyAlignment="1">
      <alignment horizontal="center" vertical="center"/>
    </xf>
    <xf numFmtId="168" fontId="22" fillId="20" borderId="10" xfId="0" applyNumberFormat="1" applyFont="1" applyFill="1" applyBorder="1" applyAlignment="1">
      <alignment horizontal="center" vertical="center"/>
    </xf>
    <xf numFmtId="169" fontId="22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4" fillId="24" borderId="10" xfId="0" applyNumberFormat="1" applyFont="1" applyFill="1" applyBorder="1" applyAlignment="1">
      <alignment horizontal="right" vertical="center" textRotation="90" wrapText="1"/>
    </xf>
    <xf numFmtId="2" fontId="10" fillId="0" borderId="10" xfId="0" applyNumberFormat="1" applyFont="1" applyBorder="1" applyAlignment="1">
      <alignment horizontal="right" vertical="center"/>
    </xf>
    <xf numFmtId="2" fontId="10" fillId="24" borderId="11" xfId="0" applyNumberFormat="1" applyFont="1" applyFill="1" applyBorder="1" applyAlignment="1">
      <alignment horizontal="center" vertical="center" textRotation="90" wrapText="1"/>
    </xf>
    <xf numFmtId="2" fontId="10" fillId="24" borderId="17" xfId="0" applyNumberFormat="1" applyFont="1" applyFill="1" applyBorder="1" applyAlignment="1">
      <alignment horizontal="center" vertical="center" textRotation="90" wrapText="1"/>
    </xf>
    <xf numFmtId="2" fontId="10" fillId="24" borderId="12" xfId="0" applyNumberFormat="1" applyFont="1" applyFill="1" applyBorder="1" applyAlignment="1">
      <alignment horizontal="center" vertical="center" textRotation="90" wrapText="1"/>
    </xf>
    <xf numFmtId="0" fontId="17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16" xfId="0" applyBorder="1" applyAlignment="1">
      <alignment/>
    </xf>
    <xf numFmtId="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2" fontId="18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31.75390625" style="32" customWidth="1"/>
    <col min="2" max="2" width="5.375" style="33" customWidth="1"/>
    <col min="3" max="3" width="3.75390625" style="33" customWidth="1"/>
    <col min="4" max="4" width="3.625" style="33" customWidth="1"/>
    <col min="5" max="5" width="8.00390625" style="33" customWidth="1"/>
    <col min="6" max="6" width="4.75390625" style="134" customWidth="1"/>
    <col min="7" max="7" width="7.875" style="40" customWidth="1"/>
    <col min="8" max="9" width="8.00390625" style="40" customWidth="1"/>
    <col min="10" max="10" width="8.125" style="40" customWidth="1"/>
    <col min="11" max="11" width="7.375" style="40" customWidth="1"/>
    <col min="12" max="16384" width="9.125" style="32" customWidth="1"/>
  </cols>
  <sheetData>
    <row r="1" spans="1:11" ht="12.75" customHeight="1">
      <c r="A1" s="178" t="s">
        <v>401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.75" customHeight="1">
      <c r="A2" s="178" t="s">
        <v>400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 customHeight="1">
      <c r="A3" s="178" t="s">
        <v>402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2.75" customHeight="1">
      <c r="A4" s="178" t="s">
        <v>403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6" spans="1:11" ht="18.75">
      <c r="A6" s="176" t="s">
        <v>392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8.75">
      <c r="A7" s="177" t="s">
        <v>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ht="25.5" customHeight="1">
      <c r="A8" s="39" t="s">
        <v>96</v>
      </c>
      <c r="B8" s="38" t="s">
        <v>308</v>
      </c>
      <c r="C8" s="38" t="s">
        <v>275</v>
      </c>
      <c r="D8" s="38" t="s">
        <v>276</v>
      </c>
      <c r="E8" s="38" t="s">
        <v>309</v>
      </c>
      <c r="F8" s="124" t="s">
        <v>310</v>
      </c>
      <c r="G8" s="171" t="s">
        <v>125</v>
      </c>
      <c r="H8" s="172"/>
      <c r="I8" s="173"/>
      <c r="J8" s="174" t="s">
        <v>324</v>
      </c>
      <c r="K8" s="175"/>
    </row>
    <row r="9" spans="1:11" ht="23.25" customHeight="1">
      <c r="A9" s="39"/>
      <c r="B9" s="38"/>
      <c r="C9" s="38"/>
      <c r="D9" s="38"/>
      <c r="E9" s="38"/>
      <c r="F9" s="124"/>
      <c r="G9" s="92" t="s">
        <v>382</v>
      </c>
      <c r="H9" s="93" t="s">
        <v>383</v>
      </c>
      <c r="I9" s="93" t="s">
        <v>384</v>
      </c>
      <c r="J9" s="92" t="s">
        <v>277</v>
      </c>
      <c r="K9" s="92" t="s">
        <v>328</v>
      </c>
    </row>
    <row r="10" spans="1:11" ht="36" customHeight="1">
      <c r="A10" s="69" t="s">
        <v>365</v>
      </c>
      <c r="B10" s="135" t="s">
        <v>366</v>
      </c>
      <c r="C10" s="125"/>
      <c r="D10" s="125"/>
      <c r="E10" s="125"/>
      <c r="F10" s="125"/>
      <c r="G10" s="136">
        <f>G11+G22+G27+G39+G46+G24+G44</f>
        <v>745.57779</v>
      </c>
      <c r="H10" s="136">
        <f>H11+H22+H27+H39+H46+H24+H44</f>
        <v>745.57779</v>
      </c>
      <c r="I10" s="136">
        <f>I11</f>
        <v>100</v>
      </c>
      <c r="J10" s="137">
        <f>J11+J22+J27+J39+J46+J44+J24</f>
        <v>745.57779</v>
      </c>
      <c r="K10" s="138">
        <f>J10/G10*100</f>
        <v>100</v>
      </c>
    </row>
    <row r="11" spans="1:11" ht="21" customHeight="1">
      <c r="A11" s="36" t="s">
        <v>98</v>
      </c>
      <c r="B11" s="78" t="s">
        <v>366</v>
      </c>
      <c r="C11" s="79" t="s">
        <v>311</v>
      </c>
      <c r="D11" s="126"/>
      <c r="E11" s="126"/>
      <c r="F11" s="126"/>
      <c r="G11" s="139">
        <f>G12+G13+G16+G20+G21+G19</f>
        <v>523.8870000000001</v>
      </c>
      <c r="H11" s="139">
        <f>H12+H13+H16+H20+H21+H19</f>
        <v>523.8870000000001</v>
      </c>
      <c r="I11" s="140">
        <f>H11/G11*100</f>
        <v>100</v>
      </c>
      <c r="J11" s="141">
        <f>J12+J13+J16+J20+J21+J19</f>
        <v>523.8870000000001</v>
      </c>
      <c r="K11" s="141">
        <f>K13</f>
        <v>100</v>
      </c>
    </row>
    <row r="12" spans="1:11" ht="21.75" customHeight="1">
      <c r="A12" s="70" t="s">
        <v>355</v>
      </c>
      <c r="B12" s="78" t="s">
        <v>366</v>
      </c>
      <c r="C12" s="60" t="s">
        <v>311</v>
      </c>
      <c r="D12" s="60" t="s">
        <v>320</v>
      </c>
      <c r="E12" s="61" t="s">
        <v>404</v>
      </c>
      <c r="F12" s="61" t="s">
        <v>366</v>
      </c>
      <c r="G12" s="142">
        <v>79.101</v>
      </c>
      <c r="H12" s="142">
        <v>79.101</v>
      </c>
      <c r="I12" s="143">
        <f>H12/G12*100</f>
        <v>100</v>
      </c>
      <c r="J12" s="142">
        <v>79.101</v>
      </c>
      <c r="K12" s="144">
        <f>J12/G12*100</f>
        <v>100</v>
      </c>
    </row>
    <row r="13" spans="1:11" ht="22.5" customHeight="1">
      <c r="A13" s="34" t="s">
        <v>339</v>
      </c>
      <c r="B13" s="78" t="s">
        <v>366</v>
      </c>
      <c r="C13" s="79" t="s">
        <v>311</v>
      </c>
      <c r="D13" s="79" t="s">
        <v>340</v>
      </c>
      <c r="E13" s="126"/>
      <c r="F13" s="126"/>
      <c r="G13" s="141">
        <f>G14</f>
        <v>18</v>
      </c>
      <c r="H13" s="141">
        <f aca="true" t="shared" si="0" ref="H13:K14">H14</f>
        <v>18</v>
      </c>
      <c r="I13" s="141">
        <f t="shared" si="0"/>
        <v>100</v>
      </c>
      <c r="J13" s="141">
        <f t="shared" si="0"/>
        <v>18</v>
      </c>
      <c r="K13" s="141">
        <f t="shared" si="0"/>
        <v>100</v>
      </c>
    </row>
    <row r="14" spans="1:11" ht="12" customHeight="1">
      <c r="A14" s="62" t="s">
        <v>312</v>
      </c>
      <c r="B14" s="78" t="s">
        <v>366</v>
      </c>
      <c r="C14" s="79" t="s">
        <v>311</v>
      </c>
      <c r="D14" s="79" t="s">
        <v>340</v>
      </c>
      <c r="E14" s="79" t="s">
        <v>352</v>
      </c>
      <c r="F14" s="126"/>
      <c r="G14" s="145">
        <f>G15</f>
        <v>18</v>
      </c>
      <c r="H14" s="145">
        <f>H15</f>
        <v>18</v>
      </c>
      <c r="I14" s="145">
        <f>I15</f>
        <v>100</v>
      </c>
      <c r="J14" s="145">
        <f>J15</f>
        <v>18</v>
      </c>
      <c r="K14" s="141">
        <f t="shared" si="0"/>
        <v>100</v>
      </c>
    </row>
    <row r="15" spans="1:11" ht="12" customHeight="1">
      <c r="A15" s="64" t="s">
        <v>313</v>
      </c>
      <c r="B15" s="78" t="s">
        <v>366</v>
      </c>
      <c r="C15" s="60" t="s">
        <v>311</v>
      </c>
      <c r="D15" s="79" t="s">
        <v>340</v>
      </c>
      <c r="E15" s="79" t="s">
        <v>353</v>
      </c>
      <c r="F15" s="79" t="s">
        <v>366</v>
      </c>
      <c r="G15" s="145">
        <v>18</v>
      </c>
      <c r="H15" s="145">
        <v>18</v>
      </c>
      <c r="I15" s="146">
        <f>H15/G15*100</f>
        <v>100</v>
      </c>
      <c r="J15" s="145">
        <v>18</v>
      </c>
      <c r="K15" s="147">
        <f>J15/G15*100</f>
        <v>100</v>
      </c>
    </row>
    <row r="16" spans="1:11" ht="56.25">
      <c r="A16" s="62" t="s">
        <v>314</v>
      </c>
      <c r="B16" s="78" t="s">
        <v>366</v>
      </c>
      <c r="C16" s="79" t="s">
        <v>311</v>
      </c>
      <c r="D16" s="79" t="s">
        <v>315</v>
      </c>
      <c r="E16" s="126"/>
      <c r="F16" s="126"/>
      <c r="G16" s="148">
        <f>G17</f>
        <v>423.686</v>
      </c>
      <c r="H16" s="148">
        <f>H17</f>
        <v>423.686</v>
      </c>
      <c r="I16" s="143">
        <f aca="true" t="shared" si="1" ref="I16:I22">H16/G16*100</f>
        <v>100</v>
      </c>
      <c r="J16" s="148">
        <v>423.686</v>
      </c>
      <c r="K16" s="149">
        <f aca="true" t="shared" si="2" ref="K16:K23">J16/G16*100</f>
        <v>100</v>
      </c>
    </row>
    <row r="17" spans="1:11" ht="22.5">
      <c r="A17" s="62" t="s">
        <v>312</v>
      </c>
      <c r="B17" s="78" t="s">
        <v>366</v>
      </c>
      <c r="C17" s="79" t="s">
        <v>311</v>
      </c>
      <c r="D17" s="79" t="s">
        <v>315</v>
      </c>
      <c r="E17" s="79" t="s">
        <v>352</v>
      </c>
      <c r="F17" s="126"/>
      <c r="G17" s="139">
        <f>G18</f>
        <v>423.686</v>
      </c>
      <c r="H17" s="139">
        <f>H18</f>
        <v>423.686</v>
      </c>
      <c r="I17" s="143">
        <f t="shared" si="1"/>
        <v>100</v>
      </c>
      <c r="J17" s="139">
        <f>J18</f>
        <v>423.686</v>
      </c>
      <c r="K17" s="149">
        <f t="shared" si="2"/>
        <v>100</v>
      </c>
    </row>
    <row r="18" spans="1:11" ht="12" customHeight="1">
      <c r="A18" s="64" t="s">
        <v>313</v>
      </c>
      <c r="B18" s="78" t="s">
        <v>366</v>
      </c>
      <c r="C18" s="60" t="s">
        <v>311</v>
      </c>
      <c r="D18" s="79" t="s">
        <v>315</v>
      </c>
      <c r="E18" s="60" t="s">
        <v>353</v>
      </c>
      <c r="F18" s="79" t="s">
        <v>366</v>
      </c>
      <c r="G18" s="150">
        <v>423.686</v>
      </c>
      <c r="H18" s="142">
        <v>423.686</v>
      </c>
      <c r="I18" s="143">
        <f t="shared" si="1"/>
        <v>100</v>
      </c>
      <c r="J18" s="150">
        <v>423.686</v>
      </c>
      <c r="K18" s="151">
        <f t="shared" si="2"/>
        <v>100</v>
      </c>
    </row>
    <row r="19" spans="1:11" ht="12" customHeight="1">
      <c r="A19" s="64" t="s">
        <v>280</v>
      </c>
      <c r="B19" s="78" t="s">
        <v>366</v>
      </c>
      <c r="C19" s="60" t="s">
        <v>311</v>
      </c>
      <c r="D19" s="79" t="s">
        <v>317</v>
      </c>
      <c r="E19" s="60" t="s">
        <v>391</v>
      </c>
      <c r="F19" s="79"/>
      <c r="G19" s="150"/>
      <c r="H19" s="142"/>
      <c r="I19" s="143"/>
      <c r="J19" s="145"/>
      <c r="K19" s="151"/>
    </row>
    <row r="20" spans="1:11" ht="13.5" customHeight="1">
      <c r="A20" s="63" t="s">
        <v>100</v>
      </c>
      <c r="B20" s="78" t="s">
        <v>366</v>
      </c>
      <c r="C20" s="79" t="s">
        <v>311</v>
      </c>
      <c r="D20" s="79" t="s">
        <v>321</v>
      </c>
      <c r="E20" s="79" t="s">
        <v>405</v>
      </c>
      <c r="F20" s="126"/>
      <c r="G20" s="148">
        <v>3.1</v>
      </c>
      <c r="H20" s="148">
        <v>3.1</v>
      </c>
      <c r="I20" s="149">
        <f t="shared" si="1"/>
        <v>100</v>
      </c>
      <c r="J20" s="148">
        <v>3.1</v>
      </c>
      <c r="K20" s="151">
        <f t="shared" si="2"/>
        <v>100</v>
      </c>
    </row>
    <row r="21" spans="1:11" ht="21" customHeight="1">
      <c r="A21" s="35" t="s">
        <v>350</v>
      </c>
      <c r="B21" s="78" t="s">
        <v>366</v>
      </c>
      <c r="C21" s="60" t="s">
        <v>311</v>
      </c>
      <c r="D21" s="60" t="s">
        <v>406</v>
      </c>
      <c r="E21" s="60" t="s">
        <v>358</v>
      </c>
      <c r="F21" s="79" t="s">
        <v>354</v>
      </c>
      <c r="G21" s="142"/>
      <c r="H21" s="142"/>
      <c r="I21" s="149"/>
      <c r="J21" s="152"/>
      <c r="K21" s="144"/>
    </row>
    <row r="22" spans="1:11" ht="11.25">
      <c r="A22" s="71" t="s">
        <v>359</v>
      </c>
      <c r="B22" s="127" t="s">
        <v>366</v>
      </c>
      <c r="C22" s="127" t="s">
        <v>320</v>
      </c>
      <c r="D22" s="127"/>
      <c r="E22" s="127"/>
      <c r="F22" s="127"/>
      <c r="G22" s="153">
        <f>G23</f>
        <v>12.151</v>
      </c>
      <c r="H22" s="153">
        <f>H23</f>
        <v>12.151</v>
      </c>
      <c r="I22" s="154">
        <f t="shared" si="1"/>
        <v>100</v>
      </c>
      <c r="J22" s="153">
        <f>J23</f>
        <v>12.151</v>
      </c>
      <c r="K22" s="140">
        <f t="shared" si="2"/>
        <v>100</v>
      </c>
    </row>
    <row r="23" spans="1:11" ht="33.75">
      <c r="A23" s="34" t="s">
        <v>341</v>
      </c>
      <c r="B23" s="78" t="s">
        <v>366</v>
      </c>
      <c r="C23" s="60" t="s">
        <v>320</v>
      </c>
      <c r="D23" s="60" t="s">
        <v>340</v>
      </c>
      <c r="E23" s="60" t="s">
        <v>360</v>
      </c>
      <c r="F23" s="79" t="s">
        <v>407</v>
      </c>
      <c r="G23" s="148">
        <v>12.151</v>
      </c>
      <c r="H23" s="148">
        <v>12.151</v>
      </c>
      <c r="I23" s="143">
        <f>H23/G23*100</f>
        <v>100</v>
      </c>
      <c r="J23" s="148">
        <v>12.151</v>
      </c>
      <c r="K23" s="149">
        <f t="shared" si="2"/>
        <v>100</v>
      </c>
    </row>
    <row r="24" spans="1:11" ht="26.25" customHeight="1">
      <c r="A24" s="72" t="s">
        <v>367</v>
      </c>
      <c r="B24" s="127" t="s">
        <v>366</v>
      </c>
      <c r="C24" s="155" t="s">
        <v>315</v>
      </c>
      <c r="D24" s="128"/>
      <c r="E24" s="128"/>
      <c r="F24" s="128"/>
      <c r="G24" s="156">
        <f>G25</f>
        <v>15.205</v>
      </c>
      <c r="H24" s="156">
        <f>H25</f>
        <v>15.205</v>
      </c>
      <c r="I24" s="157">
        <f>I25</f>
        <v>100</v>
      </c>
      <c r="J24" s="156">
        <f>J25</f>
        <v>15.205</v>
      </c>
      <c r="K24" s="157">
        <f>K25</f>
        <v>100</v>
      </c>
    </row>
    <row r="25" spans="1:11" ht="26.25" customHeight="1">
      <c r="A25" s="36" t="s">
        <v>408</v>
      </c>
      <c r="B25" s="78" t="s">
        <v>366</v>
      </c>
      <c r="C25" s="79" t="s">
        <v>315</v>
      </c>
      <c r="D25" s="126" t="s">
        <v>356</v>
      </c>
      <c r="E25" s="126"/>
      <c r="F25" s="126"/>
      <c r="G25" s="148">
        <f>G26</f>
        <v>15.205</v>
      </c>
      <c r="H25" s="148">
        <f>H26</f>
        <v>15.205</v>
      </c>
      <c r="I25" s="144">
        <f aca="true" t="shared" si="3" ref="I25:I31">H25/G25*100</f>
        <v>100</v>
      </c>
      <c r="J25" s="148">
        <f>J26</f>
        <v>15.205</v>
      </c>
      <c r="K25" s="144">
        <f aca="true" t="shared" si="4" ref="K25:K31">J25/G25*100</f>
        <v>100</v>
      </c>
    </row>
    <row r="26" spans="1:11" ht="26.25" customHeight="1">
      <c r="A26" s="63" t="s">
        <v>409</v>
      </c>
      <c r="B26" s="78" t="s">
        <v>366</v>
      </c>
      <c r="C26" s="79" t="s">
        <v>315</v>
      </c>
      <c r="D26" s="79" t="s">
        <v>356</v>
      </c>
      <c r="E26" s="126" t="s">
        <v>368</v>
      </c>
      <c r="F26" s="126" t="s">
        <v>410</v>
      </c>
      <c r="G26" s="139">
        <v>15.205</v>
      </c>
      <c r="H26" s="148">
        <v>15.205</v>
      </c>
      <c r="I26" s="144">
        <f t="shared" si="3"/>
        <v>100</v>
      </c>
      <c r="J26" s="139">
        <v>15.205</v>
      </c>
      <c r="K26" s="144">
        <f t="shared" si="4"/>
        <v>100</v>
      </c>
    </row>
    <row r="27" spans="1:11" ht="13.5" customHeight="1">
      <c r="A27" s="74" t="s">
        <v>330</v>
      </c>
      <c r="B27" s="127" t="s">
        <v>366</v>
      </c>
      <c r="C27" s="129" t="s">
        <v>316</v>
      </c>
      <c r="D27" s="129"/>
      <c r="E27" s="129"/>
      <c r="F27" s="129"/>
      <c r="G27" s="158">
        <f>G28+G32+G33</f>
        <v>153.06479000000002</v>
      </c>
      <c r="H27" s="158">
        <f>H28+H32+H33</f>
        <v>153.06479000000002</v>
      </c>
      <c r="I27" s="159">
        <f t="shared" si="3"/>
        <v>100</v>
      </c>
      <c r="J27" s="158">
        <f>J28+J32+J33</f>
        <v>153.06479000000002</v>
      </c>
      <c r="K27" s="140">
        <f t="shared" si="4"/>
        <v>100</v>
      </c>
    </row>
    <row r="28" spans="1:11" ht="11.25">
      <c r="A28" s="36" t="s">
        <v>284</v>
      </c>
      <c r="B28" s="78" t="s">
        <v>366</v>
      </c>
      <c r="C28" s="79" t="s">
        <v>316</v>
      </c>
      <c r="D28" s="79" t="s">
        <v>311</v>
      </c>
      <c r="E28" s="126"/>
      <c r="F28" s="126"/>
      <c r="G28" s="141">
        <f>G30+G29+G31</f>
        <v>32.367000000000004</v>
      </c>
      <c r="H28" s="141">
        <f>H30+H29+H31</f>
        <v>32.367000000000004</v>
      </c>
      <c r="I28" s="149">
        <f t="shared" si="3"/>
        <v>100</v>
      </c>
      <c r="J28" s="141">
        <f>J29+J30+J31</f>
        <v>32.367000000000004</v>
      </c>
      <c r="K28" s="149">
        <f t="shared" si="4"/>
        <v>100</v>
      </c>
    </row>
    <row r="29" spans="1:11" ht="30" customHeight="1">
      <c r="A29" s="36" t="s">
        <v>369</v>
      </c>
      <c r="B29" s="78" t="s">
        <v>366</v>
      </c>
      <c r="C29" s="79" t="s">
        <v>316</v>
      </c>
      <c r="D29" s="79" t="s">
        <v>311</v>
      </c>
      <c r="E29" s="126" t="s">
        <v>370</v>
      </c>
      <c r="F29" s="126" t="s">
        <v>366</v>
      </c>
      <c r="G29" s="141">
        <v>30.867</v>
      </c>
      <c r="H29" s="141">
        <v>30.867</v>
      </c>
      <c r="I29" s="149">
        <f t="shared" si="3"/>
        <v>100</v>
      </c>
      <c r="J29" s="141">
        <v>30.867</v>
      </c>
      <c r="K29" s="149">
        <f t="shared" si="4"/>
        <v>100</v>
      </c>
    </row>
    <row r="30" spans="1:11" ht="44.25" customHeight="1">
      <c r="A30" s="62" t="s">
        <v>362</v>
      </c>
      <c r="B30" s="78" t="s">
        <v>366</v>
      </c>
      <c r="C30" s="79" t="s">
        <v>316</v>
      </c>
      <c r="D30" s="79" t="s">
        <v>311</v>
      </c>
      <c r="E30" s="79" t="s">
        <v>361</v>
      </c>
      <c r="F30" s="126" t="s">
        <v>366</v>
      </c>
      <c r="G30" s="160">
        <v>1.5</v>
      </c>
      <c r="H30" s="160">
        <v>1.5</v>
      </c>
      <c r="I30" s="160">
        <f t="shared" si="3"/>
        <v>100</v>
      </c>
      <c r="J30" s="160">
        <v>1.5</v>
      </c>
      <c r="K30" s="144">
        <f t="shared" si="4"/>
        <v>100</v>
      </c>
    </row>
    <row r="31" spans="1:11" ht="33" customHeight="1" hidden="1">
      <c r="A31" s="62" t="s">
        <v>371</v>
      </c>
      <c r="B31" s="78" t="s">
        <v>366</v>
      </c>
      <c r="C31" s="79" t="s">
        <v>316</v>
      </c>
      <c r="D31" s="79" t="s">
        <v>311</v>
      </c>
      <c r="E31" s="79" t="s">
        <v>372</v>
      </c>
      <c r="F31" s="126" t="s">
        <v>354</v>
      </c>
      <c r="G31" s="161"/>
      <c r="H31" s="161"/>
      <c r="I31" s="162" t="e">
        <f t="shared" si="3"/>
        <v>#DIV/0!</v>
      </c>
      <c r="J31" s="163"/>
      <c r="K31" s="162" t="e">
        <f t="shared" si="4"/>
        <v>#DIV/0!</v>
      </c>
    </row>
    <row r="32" spans="1:11" ht="14.25" customHeight="1">
      <c r="A32" s="63" t="s">
        <v>111</v>
      </c>
      <c r="B32" s="78" t="s">
        <v>366</v>
      </c>
      <c r="C32" s="79" t="s">
        <v>316</v>
      </c>
      <c r="D32" s="60" t="s">
        <v>320</v>
      </c>
      <c r="E32" s="126"/>
      <c r="F32" s="126"/>
      <c r="G32" s="145"/>
      <c r="H32" s="145"/>
      <c r="I32" s="144"/>
      <c r="J32" s="145"/>
      <c r="K32" s="144"/>
    </row>
    <row r="33" spans="1:11" ht="15" customHeight="1">
      <c r="A33" s="62" t="s">
        <v>363</v>
      </c>
      <c r="B33" s="78" t="s">
        <v>366</v>
      </c>
      <c r="C33" s="79" t="s">
        <v>316</v>
      </c>
      <c r="D33" s="60" t="s">
        <v>340</v>
      </c>
      <c r="E33" s="60"/>
      <c r="F33" s="126"/>
      <c r="G33" s="150">
        <f>G34+G37+G38+G36</f>
        <v>120.69779</v>
      </c>
      <c r="H33" s="150">
        <f>H34+H37+H38+H36</f>
        <v>120.69779</v>
      </c>
      <c r="I33" s="144">
        <f aca="true" t="shared" si="5" ref="I33:I49">H33/G33*100</f>
        <v>100</v>
      </c>
      <c r="J33" s="150">
        <f>J34+J37+J38+J36</f>
        <v>120.69779</v>
      </c>
      <c r="K33" s="144">
        <f aca="true" t="shared" si="6" ref="K33:K49">J33/G33*100</f>
        <v>100</v>
      </c>
    </row>
    <row r="34" spans="1:11" ht="15" customHeight="1">
      <c r="A34" s="62" t="s">
        <v>373</v>
      </c>
      <c r="B34" s="78" t="s">
        <v>366</v>
      </c>
      <c r="C34" s="79" t="s">
        <v>316</v>
      </c>
      <c r="D34" s="60" t="s">
        <v>340</v>
      </c>
      <c r="E34" s="60" t="s">
        <v>374</v>
      </c>
      <c r="F34" s="126" t="s">
        <v>366</v>
      </c>
      <c r="G34" s="150">
        <v>13.78311</v>
      </c>
      <c r="H34" s="164">
        <v>13.78311</v>
      </c>
      <c r="I34" s="144">
        <f t="shared" si="5"/>
        <v>100</v>
      </c>
      <c r="J34" s="160">
        <v>13.78311</v>
      </c>
      <c r="K34" s="144">
        <f t="shared" si="6"/>
        <v>100</v>
      </c>
    </row>
    <row r="35" spans="1:11" ht="12.75" customHeight="1" hidden="1">
      <c r="A35" s="62" t="s">
        <v>375</v>
      </c>
      <c r="B35" s="78" t="s">
        <v>366</v>
      </c>
      <c r="C35" s="79" t="s">
        <v>316</v>
      </c>
      <c r="D35" s="60" t="s">
        <v>340</v>
      </c>
      <c r="E35" s="60" t="s">
        <v>376</v>
      </c>
      <c r="F35" s="126" t="s">
        <v>354</v>
      </c>
      <c r="G35" s="150">
        <v>783.448</v>
      </c>
      <c r="H35" s="164">
        <v>441.704</v>
      </c>
      <c r="I35" s="144">
        <f t="shared" si="5"/>
        <v>56.379491682919614</v>
      </c>
      <c r="J35" s="145">
        <v>441.7</v>
      </c>
      <c r="K35" s="144">
        <f t="shared" si="6"/>
        <v>56.37898111935955</v>
      </c>
    </row>
    <row r="36" spans="1:11" ht="12.75" customHeight="1">
      <c r="A36" s="62" t="s">
        <v>375</v>
      </c>
      <c r="B36" s="78" t="s">
        <v>366</v>
      </c>
      <c r="C36" s="79" t="s">
        <v>316</v>
      </c>
      <c r="D36" s="60" t="s">
        <v>340</v>
      </c>
      <c r="E36" s="60" t="s">
        <v>376</v>
      </c>
      <c r="F36" s="126" t="s">
        <v>366</v>
      </c>
      <c r="G36" s="150">
        <v>48.86568</v>
      </c>
      <c r="H36" s="142">
        <v>48.86568</v>
      </c>
      <c r="I36" s="144">
        <f t="shared" si="5"/>
        <v>100</v>
      </c>
      <c r="J36" s="145">
        <v>48.86568</v>
      </c>
      <c r="K36" s="144">
        <f t="shared" si="6"/>
        <v>100</v>
      </c>
    </row>
    <row r="37" spans="1:11" ht="13.5" customHeight="1">
      <c r="A37" s="62" t="s">
        <v>377</v>
      </c>
      <c r="B37" s="78" t="s">
        <v>366</v>
      </c>
      <c r="C37" s="79" t="s">
        <v>316</v>
      </c>
      <c r="D37" s="60" t="s">
        <v>340</v>
      </c>
      <c r="E37" s="60" t="s">
        <v>378</v>
      </c>
      <c r="F37" s="126" t="s">
        <v>366</v>
      </c>
      <c r="G37" s="150"/>
      <c r="H37" s="142"/>
      <c r="I37" s="144"/>
      <c r="J37" s="161"/>
      <c r="K37" s="144"/>
    </row>
    <row r="38" spans="1:11" ht="14.25" customHeight="1">
      <c r="A38" s="62" t="s">
        <v>379</v>
      </c>
      <c r="B38" s="78" t="s">
        <v>366</v>
      </c>
      <c r="C38" s="79" t="s">
        <v>316</v>
      </c>
      <c r="D38" s="60" t="s">
        <v>340</v>
      </c>
      <c r="E38" s="60" t="s">
        <v>364</v>
      </c>
      <c r="F38" s="126" t="s">
        <v>366</v>
      </c>
      <c r="G38" s="150">
        <v>58.049</v>
      </c>
      <c r="H38" s="142">
        <v>58.049</v>
      </c>
      <c r="I38" s="160">
        <f t="shared" si="5"/>
        <v>100</v>
      </c>
      <c r="J38" s="161">
        <v>58.049</v>
      </c>
      <c r="K38" s="144">
        <f t="shared" si="6"/>
        <v>100</v>
      </c>
    </row>
    <row r="39" spans="1:11" ht="14.25" customHeight="1">
      <c r="A39" s="75" t="s">
        <v>380</v>
      </c>
      <c r="B39" s="127" t="s">
        <v>366</v>
      </c>
      <c r="C39" s="127" t="s">
        <v>322</v>
      </c>
      <c r="D39" s="127"/>
      <c r="E39" s="127"/>
      <c r="F39" s="127"/>
      <c r="G39" s="153">
        <f>G40+G42+G43</f>
        <v>37.269999999999996</v>
      </c>
      <c r="H39" s="153">
        <f>H40+H42+H43</f>
        <v>37.269999999999996</v>
      </c>
      <c r="I39" s="160">
        <f t="shared" si="5"/>
        <v>100</v>
      </c>
      <c r="J39" s="153">
        <f>J40+J42+J43</f>
        <v>37.269999999999996</v>
      </c>
      <c r="K39" s="144">
        <f t="shared" si="6"/>
        <v>100</v>
      </c>
    </row>
    <row r="40" spans="1:11" ht="14.25" customHeight="1">
      <c r="A40" s="73" t="s">
        <v>121</v>
      </c>
      <c r="B40" s="78" t="s">
        <v>366</v>
      </c>
      <c r="C40" s="78" t="s">
        <v>322</v>
      </c>
      <c r="D40" s="78" t="s">
        <v>311</v>
      </c>
      <c r="E40" s="127"/>
      <c r="F40" s="127"/>
      <c r="G40" s="165">
        <f>G41</f>
        <v>10.12</v>
      </c>
      <c r="H40" s="165">
        <f>H41</f>
        <v>10.12</v>
      </c>
      <c r="I40" s="160">
        <f t="shared" si="5"/>
        <v>100</v>
      </c>
      <c r="J40" s="153">
        <f>J41</f>
        <v>10.12</v>
      </c>
      <c r="K40" s="144">
        <f t="shared" si="6"/>
        <v>100</v>
      </c>
    </row>
    <row r="41" spans="1:11" ht="25.5" customHeight="1">
      <c r="A41" s="73" t="s">
        <v>412</v>
      </c>
      <c r="B41" s="78" t="s">
        <v>366</v>
      </c>
      <c r="C41" s="78" t="s">
        <v>322</v>
      </c>
      <c r="D41" s="78" t="s">
        <v>311</v>
      </c>
      <c r="E41" s="78" t="s">
        <v>389</v>
      </c>
      <c r="F41" s="78" t="s">
        <v>411</v>
      </c>
      <c r="G41" s="165">
        <v>10.12</v>
      </c>
      <c r="H41" s="165">
        <v>10.12</v>
      </c>
      <c r="I41" s="160">
        <f t="shared" si="5"/>
        <v>100</v>
      </c>
      <c r="J41" s="165">
        <v>10.12</v>
      </c>
      <c r="K41" s="144">
        <f t="shared" si="6"/>
        <v>100</v>
      </c>
    </row>
    <row r="42" spans="1:11" ht="21" customHeight="1">
      <c r="A42" s="73" t="s">
        <v>122</v>
      </c>
      <c r="B42" s="78" t="s">
        <v>366</v>
      </c>
      <c r="C42" s="78" t="s">
        <v>322</v>
      </c>
      <c r="D42" s="78" t="s">
        <v>320</v>
      </c>
      <c r="E42" s="78"/>
      <c r="F42" s="78"/>
      <c r="G42" s="165"/>
      <c r="H42" s="165"/>
      <c r="I42" s="160"/>
      <c r="J42" s="165"/>
      <c r="K42" s="140"/>
    </row>
    <row r="43" spans="1:11" ht="14.25" customHeight="1">
      <c r="A43" s="73" t="s">
        <v>123</v>
      </c>
      <c r="B43" s="78" t="s">
        <v>366</v>
      </c>
      <c r="C43" s="78" t="s">
        <v>322</v>
      </c>
      <c r="D43" s="78" t="s">
        <v>340</v>
      </c>
      <c r="E43" s="78" t="s">
        <v>413</v>
      </c>
      <c r="F43" s="78" t="s">
        <v>411</v>
      </c>
      <c r="G43" s="165">
        <v>27.15</v>
      </c>
      <c r="H43" s="166">
        <v>27.15</v>
      </c>
      <c r="I43" s="167">
        <f t="shared" si="5"/>
        <v>100</v>
      </c>
      <c r="J43" s="166">
        <v>27.15</v>
      </c>
      <c r="K43" s="167">
        <f t="shared" si="6"/>
        <v>100</v>
      </c>
    </row>
    <row r="44" spans="1:11" ht="20.25" customHeight="1">
      <c r="A44" s="75" t="s">
        <v>390</v>
      </c>
      <c r="B44" s="127" t="s">
        <v>366</v>
      </c>
      <c r="C44" s="127" t="s">
        <v>321</v>
      </c>
      <c r="D44" s="78"/>
      <c r="E44" s="78"/>
      <c r="F44" s="78"/>
      <c r="G44" s="165">
        <f>G45</f>
        <v>4</v>
      </c>
      <c r="H44" s="165">
        <f>H45</f>
        <v>4</v>
      </c>
      <c r="I44" s="167">
        <f t="shared" si="5"/>
        <v>100</v>
      </c>
      <c r="J44" s="165">
        <f>J45</f>
        <v>4</v>
      </c>
      <c r="K44" s="167">
        <f t="shared" si="6"/>
        <v>100</v>
      </c>
    </row>
    <row r="45" spans="1:11" ht="20.25" customHeight="1">
      <c r="A45" s="73" t="s">
        <v>388</v>
      </c>
      <c r="B45" s="78" t="s">
        <v>366</v>
      </c>
      <c r="C45" s="78" t="s">
        <v>321</v>
      </c>
      <c r="D45" s="78" t="s">
        <v>311</v>
      </c>
      <c r="E45" s="78"/>
      <c r="F45" s="78"/>
      <c r="G45" s="165">
        <v>4</v>
      </c>
      <c r="H45" s="165">
        <v>4</v>
      </c>
      <c r="I45" s="167">
        <f t="shared" si="5"/>
        <v>100</v>
      </c>
      <c r="J45" s="165">
        <v>4</v>
      </c>
      <c r="K45" s="167">
        <f t="shared" si="6"/>
        <v>100</v>
      </c>
    </row>
    <row r="46" spans="1:11" ht="15.75" customHeight="1" hidden="1">
      <c r="A46" s="74" t="s">
        <v>381</v>
      </c>
      <c r="B46" s="127" t="s">
        <v>366</v>
      </c>
      <c r="C46" s="127" t="s">
        <v>357</v>
      </c>
      <c r="D46" s="129" t="s">
        <v>320</v>
      </c>
      <c r="E46" s="129"/>
      <c r="F46" s="129"/>
      <c r="G46" s="154"/>
      <c r="H46" s="154"/>
      <c r="I46" s="140"/>
      <c r="J46" s="154"/>
      <c r="K46" s="140"/>
    </row>
    <row r="47" spans="1:11" ht="16.5" customHeight="1">
      <c r="A47" s="76" t="s">
        <v>329</v>
      </c>
      <c r="B47" s="135" t="s">
        <v>366</v>
      </c>
      <c r="C47" s="135"/>
      <c r="D47" s="135"/>
      <c r="E47" s="125"/>
      <c r="F47" s="125"/>
      <c r="G47" s="137">
        <f>G48</f>
        <v>212.45</v>
      </c>
      <c r="H47" s="136">
        <f>H48</f>
        <v>212.45</v>
      </c>
      <c r="I47" s="168">
        <f t="shared" si="5"/>
        <v>100</v>
      </c>
      <c r="J47" s="137">
        <f>J48</f>
        <v>212.45</v>
      </c>
      <c r="K47" s="168">
        <f t="shared" si="6"/>
        <v>100</v>
      </c>
    </row>
    <row r="48" spans="1:11" ht="32.25" customHeight="1">
      <c r="A48" s="34" t="s">
        <v>319</v>
      </c>
      <c r="B48" s="79" t="s">
        <v>366</v>
      </c>
      <c r="C48" s="79" t="s">
        <v>318</v>
      </c>
      <c r="D48" s="79" t="s">
        <v>311</v>
      </c>
      <c r="E48" s="79">
        <v>4400000</v>
      </c>
      <c r="F48" s="126"/>
      <c r="G48" s="150">
        <v>212.45</v>
      </c>
      <c r="H48" s="142">
        <v>212.45</v>
      </c>
      <c r="I48" s="160">
        <f t="shared" si="5"/>
        <v>100</v>
      </c>
      <c r="J48" s="150">
        <v>212.45</v>
      </c>
      <c r="K48" s="144">
        <f t="shared" si="6"/>
        <v>100</v>
      </c>
    </row>
    <row r="49" spans="1:11" ht="21.75" customHeight="1">
      <c r="A49" s="77" t="s">
        <v>0</v>
      </c>
      <c r="B49" s="128"/>
      <c r="C49" s="128"/>
      <c r="D49" s="128"/>
      <c r="E49" s="128"/>
      <c r="F49" s="128"/>
      <c r="G49" s="169">
        <f>G10+G47</f>
        <v>958.0277900000001</v>
      </c>
      <c r="H49" s="169">
        <f>H10+H47</f>
        <v>958.0277900000001</v>
      </c>
      <c r="I49" s="170">
        <f t="shared" si="5"/>
        <v>100</v>
      </c>
      <c r="J49" s="169">
        <f>J10+J47</f>
        <v>958.0277900000001</v>
      </c>
      <c r="K49" s="170">
        <f t="shared" si="6"/>
        <v>100</v>
      </c>
    </row>
    <row r="50" spans="1:11" s="65" customFormat="1" ht="13.5" customHeight="1">
      <c r="A50" s="80"/>
      <c r="B50" s="81"/>
      <c r="C50" s="81"/>
      <c r="D50" s="81"/>
      <c r="E50" s="81"/>
      <c r="F50" s="130"/>
      <c r="G50" s="82"/>
      <c r="H50" s="83"/>
      <c r="I50" s="59"/>
      <c r="J50" s="59"/>
      <c r="K50" s="59"/>
    </row>
    <row r="51" spans="1:11" s="65" customFormat="1" ht="12.75" customHeight="1">
      <c r="A51" s="84"/>
      <c r="B51" s="85"/>
      <c r="C51" s="81"/>
      <c r="D51" s="85"/>
      <c r="E51" s="85"/>
      <c r="F51" s="131"/>
      <c r="G51" s="86"/>
      <c r="H51" s="83"/>
      <c r="I51" s="59"/>
      <c r="J51" s="59"/>
      <c r="K51" s="59"/>
    </row>
    <row r="52" spans="1:11" s="65" customFormat="1" ht="12.75" customHeight="1">
      <c r="A52" s="87"/>
      <c r="B52" s="85"/>
      <c r="C52" s="81"/>
      <c r="D52" s="85"/>
      <c r="E52" s="85"/>
      <c r="F52" s="131"/>
      <c r="G52" s="83"/>
      <c r="H52" s="83"/>
      <c r="I52" s="59"/>
      <c r="J52" s="59"/>
      <c r="K52" s="59"/>
    </row>
    <row r="53" spans="1:11" s="65" customFormat="1" ht="20.25" customHeight="1">
      <c r="A53" s="88"/>
      <c r="B53" s="89"/>
      <c r="C53" s="89"/>
      <c r="D53" s="89"/>
      <c r="E53" s="89"/>
      <c r="F53" s="132"/>
      <c r="G53" s="90"/>
      <c r="H53" s="90"/>
      <c r="I53" s="91"/>
      <c r="J53" s="90"/>
      <c r="K53" s="91"/>
    </row>
    <row r="54" spans="2:11" s="65" customFormat="1" ht="10.5" customHeight="1">
      <c r="B54" s="66"/>
      <c r="C54" s="66"/>
      <c r="D54" s="66"/>
      <c r="E54" s="66"/>
      <c r="F54" s="133"/>
      <c r="G54" s="59"/>
      <c r="H54" s="59"/>
      <c r="I54" s="59"/>
      <c r="J54" s="59"/>
      <c r="K54" s="59"/>
    </row>
    <row r="55" spans="2:11" s="65" customFormat="1" ht="11.25">
      <c r="B55" s="66"/>
      <c r="C55" s="66"/>
      <c r="D55" s="66"/>
      <c r="E55" s="66"/>
      <c r="F55" s="133"/>
      <c r="G55" s="59"/>
      <c r="H55" s="59"/>
      <c r="I55" s="59"/>
      <c r="J55" s="59"/>
      <c r="K55" s="59"/>
    </row>
  </sheetData>
  <sheetProtection/>
  <mergeCells count="8">
    <mergeCell ref="A1:K1"/>
    <mergeCell ref="A2:K2"/>
    <mergeCell ref="A3:K3"/>
    <mergeCell ref="A4:K4"/>
    <mergeCell ref="G8:I8"/>
    <mergeCell ref="J8:K8"/>
    <mergeCell ref="A6:K6"/>
    <mergeCell ref="A7:K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00" zoomScalePageLayoutView="0" workbookViewId="0" topLeftCell="A1">
      <selection activeCell="K7" sqref="K7"/>
    </sheetView>
  </sheetViews>
  <sheetFormatPr defaultColWidth="9.00390625" defaultRowHeight="21" customHeight="1"/>
  <cols>
    <col min="1" max="1" width="16.375" style="9" customWidth="1"/>
    <col min="2" max="2" width="47.00390625" style="1" customWidth="1"/>
    <col min="3" max="3" width="7.125" style="46" customWidth="1"/>
    <col min="4" max="4" width="7.00390625" style="46" customWidth="1"/>
    <col min="5" max="5" width="1.875" style="46" hidden="1" customWidth="1"/>
    <col min="6" max="6" width="7.125" style="46" customWidth="1"/>
    <col min="7" max="7" width="5.375" style="46" customWidth="1"/>
    <col min="8" max="8" width="6.875" style="46" bestFit="1" customWidth="1"/>
    <col min="9" max="16384" width="9.125" style="1" customWidth="1"/>
  </cols>
  <sheetData>
    <row r="1" ht="10.5" customHeight="1">
      <c r="D1" s="46" t="s">
        <v>336</v>
      </c>
    </row>
    <row r="2" ht="10.5" customHeight="1">
      <c r="D2" s="46" t="s">
        <v>337</v>
      </c>
    </row>
    <row r="3" ht="10.5" customHeight="1">
      <c r="D3" s="46" t="s">
        <v>338</v>
      </c>
    </row>
    <row r="4" spans="2:4" ht="13.5" customHeight="1">
      <c r="B4" s="181" t="s">
        <v>399</v>
      </c>
      <c r="C4" s="181"/>
      <c r="D4" s="181"/>
    </row>
    <row r="5" spans="1:8" ht="41.25" customHeight="1">
      <c r="A5" s="179" t="s">
        <v>395</v>
      </c>
      <c r="B5" s="180"/>
      <c r="C5" s="180"/>
      <c r="D5" s="180"/>
      <c r="E5" s="180"/>
      <c r="F5" s="180"/>
      <c r="G5" s="180"/>
      <c r="H5" s="180"/>
    </row>
    <row r="6" ht="12" customHeight="1">
      <c r="H6" s="46" t="s">
        <v>300</v>
      </c>
    </row>
    <row r="7" spans="1:8" ht="55.5" customHeight="1">
      <c r="A7" s="28" t="s">
        <v>10</v>
      </c>
      <c r="B7" s="29" t="s">
        <v>11</v>
      </c>
      <c r="C7" s="44" t="s">
        <v>307</v>
      </c>
      <c r="D7" s="44" t="s">
        <v>332</v>
      </c>
      <c r="E7" s="44"/>
      <c r="F7" s="44" t="s">
        <v>125</v>
      </c>
      <c r="G7" s="47" t="s">
        <v>342</v>
      </c>
      <c r="H7" s="44" t="s">
        <v>12</v>
      </c>
    </row>
    <row r="8" spans="1:9" s="11" customFormat="1" ht="15" customHeight="1">
      <c r="A8" s="10" t="s">
        <v>162</v>
      </c>
      <c r="B8" s="2" t="s">
        <v>13</v>
      </c>
      <c r="C8" s="48">
        <f>C9+C42+C62+C94+C53+C83</f>
        <v>1509.1</v>
      </c>
      <c r="D8" s="67">
        <f>D9+D42+D62+D94+D53+D83</f>
        <v>536.8</v>
      </c>
      <c r="E8" s="48">
        <f>E9+E42+E62+E94+E53+E84</f>
        <v>0</v>
      </c>
      <c r="F8" s="67">
        <f>F9+F42+F62+F94+F53+F83+F96</f>
        <v>544.044</v>
      </c>
      <c r="G8" s="98">
        <f>F8/D8*100</f>
        <v>101.349478390462</v>
      </c>
      <c r="H8" s="48">
        <f>F8-D8</f>
        <v>7.244000000000028</v>
      </c>
      <c r="I8" s="45"/>
    </row>
    <row r="9" spans="1:8" ht="16.5" customHeight="1">
      <c r="A9" s="28" t="s">
        <v>163</v>
      </c>
      <c r="B9" s="97" t="s">
        <v>14</v>
      </c>
      <c r="C9" s="49">
        <f>C10</f>
        <v>829</v>
      </c>
      <c r="D9" s="49">
        <f>D10</f>
        <v>186.9</v>
      </c>
      <c r="E9" s="49">
        <f>E10</f>
        <v>0</v>
      </c>
      <c r="F9" s="95">
        <f>F10</f>
        <v>187.08</v>
      </c>
      <c r="G9" s="99">
        <f>F9/D9*100</f>
        <v>100.09630818619584</v>
      </c>
      <c r="H9" s="49">
        <f aca="true" t="shared" si="0" ref="H9:H72">F9-D9</f>
        <v>0.18000000000000682</v>
      </c>
    </row>
    <row r="10" spans="1:8" s="11" customFormat="1" ht="15.75" customHeight="1">
      <c r="A10" s="10" t="s">
        <v>161</v>
      </c>
      <c r="B10" s="2" t="s">
        <v>15</v>
      </c>
      <c r="C10" s="48">
        <f>C12</f>
        <v>829</v>
      </c>
      <c r="D10" s="48">
        <f>D12</f>
        <v>186.9</v>
      </c>
      <c r="E10" s="48">
        <f>E12</f>
        <v>0</v>
      </c>
      <c r="F10" s="67">
        <f>F12</f>
        <v>187.08</v>
      </c>
      <c r="G10" s="98">
        <f aca="true" t="shared" si="1" ref="G10:G73">F10/D10*100</f>
        <v>100.09630818619584</v>
      </c>
      <c r="H10" s="48">
        <f t="shared" si="0"/>
        <v>0.18000000000000682</v>
      </c>
    </row>
    <row r="11" spans="1:8" ht="24.75" customHeight="1" hidden="1">
      <c r="A11" s="12" t="s">
        <v>164</v>
      </c>
      <c r="B11" s="3" t="s">
        <v>16</v>
      </c>
      <c r="C11" s="50"/>
      <c r="D11" s="50"/>
      <c r="E11" s="50"/>
      <c r="F11" s="50"/>
      <c r="G11" s="98" t="e">
        <f t="shared" si="1"/>
        <v>#DIV/0!</v>
      </c>
      <c r="H11" s="48">
        <f t="shared" si="0"/>
        <v>0</v>
      </c>
    </row>
    <row r="12" spans="1:8" ht="16.5" customHeight="1">
      <c r="A12" s="28" t="s">
        <v>1</v>
      </c>
      <c r="B12" s="8" t="s">
        <v>17</v>
      </c>
      <c r="C12" s="51">
        <v>829</v>
      </c>
      <c r="D12" s="51">
        <v>186.9</v>
      </c>
      <c r="E12" s="51"/>
      <c r="F12" s="68">
        <v>187.08</v>
      </c>
      <c r="G12" s="98">
        <f t="shared" si="1"/>
        <v>100.09630818619584</v>
      </c>
      <c r="H12" s="48">
        <f t="shared" si="0"/>
        <v>0.18000000000000682</v>
      </c>
    </row>
    <row r="13" spans="1:8" ht="0.75" customHeight="1">
      <c r="A13" s="12" t="s">
        <v>301</v>
      </c>
      <c r="B13" s="4" t="s">
        <v>18</v>
      </c>
      <c r="C13" s="51"/>
      <c r="D13" s="51"/>
      <c r="E13" s="51"/>
      <c r="F13" s="51"/>
      <c r="G13" s="98" t="e">
        <f t="shared" si="1"/>
        <v>#DIV/0!</v>
      </c>
      <c r="H13" s="48">
        <f t="shared" si="0"/>
        <v>0</v>
      </c>
    </row>
    <row r="14" spans="1:8" ht="41.25" customHeight="1" hidden="1">
      <c r="A14" s="12" t="s">
        <v>302</v>
      </c>
      <c r="B14" s="4" t="s">
        <v>18</v>
      </c>
      <c r="C14" s="51"/>
      <c r="D14" s="51"/>
      <c r="E14" s="51"/>
      <c r="F14" s="51"/>
      <c r="G14" s="98" t="e">
        <f t="shared" si="1"/>
        <v>#DIV/0!</v>
      </c>
      <c r="H14" s="48">
        <f t="shared" si="0"/>
        <v>0</v>
      </c>
    </row>
    <row r="15" spans="1:8" ht="29.25" customHeight="1" hidden="1">
      <c r="A15" s="12" t="s">
        <v>3</v>
      </c>
      <c r="B15" s="4" t="s">
        <v>2</v>
      </c>
      <c r="C15" s="51"/>
      <c r="D15" s="51"/>
      <c r="E15" s="51"/>
      <c r="F15" s="51"/>
      <c r="G15" s="98" t="e">
        <f t="shared" si="1"/>
        <v>#DIV/0!</v>
      </c>
      <c r="H15" s="48">
        <f t="shared" si="0"/>
        <v>0</v>
      </c>
    </row>
    <row r="16" spans="1:8" ht="42" customHeight="1" hidden="1">
      <c r="A16" s="12" t="s">
        <v>165</v>
      </c>
      <c r="B16" s="4" t="s">
        <v>19</v>
      </c>
      <c r="C16" s="51"/>
      <c r="D16" s="51"/>
      <c r="E16" s="51"/>
      <c r="F16" s="51"/>
      <c r="G16" s="98" t="e">
        <f t="shared" si="1"/>
        <v>#DIV/0!</v>
      </c>
      <c r="H16" s="48">
        <f t="shared" si="0"/>
        <v>0</v>
      </c>
    </row>
    <row r="17" spans="1:8" s="11" customFormat="1" ht="27" customHeight="1" hidden="1">
      <c r="A17" s="30" t="s">
        <v>166</v>
      </c>
      <c r="B17" s="5" t="s">
        <v>20</v>
      </c>
      <c r="C17" s="48"/>
      <c r="D17" s="48"/>
      <c r="E17" s="48"/>
      <c r="F17" s="48"/>
      <c r="G17" s="98" t="e">
        <f t="shared" si="1"/>
        <v>#DIV/0!</v>
      </c>
      <c r="H17" s="48">
        <f t="shared" si="0"/>
        <v>0</v>
      </c>
    </row>
    <row r="18" spans="1:8" ht="39.75" customHeight="1" hidden="1">
      <c r="A18" s="12" t="s">
        <v>167</v>
      </c>
      <c r="B18" s="4" t="s">
        <v>21</v>
      </c>
      <c r="C18" s="51"/>
      <c r="D18" s="51"/>
      <c r="E18" s="51"/>
      <c r="F18" s="51"/>
      <c r="G18" s="98" t="e">
        <f t="shared" si="1"/>
        <v>#DIV/0!</v>
      </c>
      <c r="H18" s="48">
        <f t="shared" si="0"/>
        <v>0</v>
      </c>
    </row>
    <row r="19" spans="1:8" ht="37.5" customHeight="1" hidden="1">
      <c r="A19" s="12" t="s">
        <v>168</v>
      </c>
      <c r="B19" s="3" t="s">
        <v>22</v>
      </c>
      <c r="C19" s="50"/>
      <c r="D19" s="50"/>
      <c r="E19" s="51"/>
      <c r="F19" s="50"/>
      <c r="G19" s="98" t="e">
        <f t="shared" si="1"/>
        <v>#DIV/0!</v>
      </c>
      <c r="H19" s="48">
        <f t="shared" si="0"/>
        <v>0</v>
      </c>
    </row>
    <row r="20" spans="1:8" ht="38.25" customHeight="1" hidden="1">
      <c r="A20" s="12" t="s">
        <v>169</v>
      </c>
      <c r="B20" s="4" t="s">
        <v>23</v>
      </c>
      <c r="C20" s="51"/>
      <c r="D20" s="50"/>
      <c r="E20" s="51"/>
      <c r="F20" s="50"/>
      <c r="G20" s="98" t="e">
        <f t="shared" si="1"/>
        <v>#DIV/0!</v>
      </c>
      <c r="H20" s="48">
        <f t="shared" si="0"/>
        <v>0</v>
      </c>
    </row>
    <row r="21" spans="1:8" ht="26.25" customHeight="1" hidden="1">
      <c r="A21" s="12" t="s">
        <v>170</v>
      </c>
      <c r="B21" s="4" t="s">
        <v>24</v>
      </c>
      <c r="C21" s="51"/>
      <c r="D21" s="51"/>
      <c r="E21" s="51"/>
      <c r="F21" s="51"/>
      <c r="G21" s="98" t="e">
        <f t="shared" si="1"/>
        <v>#DIV/0!</v>
      </c>
      <c r="H21" s="48">
        <f t="shared" si="0"/>
        <v>0</v>
      </c>
    </row>
    <row r="22" spans="1:8" ht="24.75" customHeight="1" hidden="1">
      <c r="A22" s="12" t="s">
        <v>171</v>
      </c>
      <c r="B22" s="4" t="s">
        <v>25</v>
      </c>
      <c r="C22" s="51"/>
      <c r="D22" s="51"/>
      <c r="E22" s="51"/>
      <c r="F22" s="51"/>
      <c r="G22" s="98" t="e">
        <f t="shared" si="1"/>
        <v>#DIV/0!</v>
      </c>
      <c r="H22" s="48">
        <f t="shared" si="0"/>
        <v>0</v>
      </c>
    </row>
    <row r="23" spans="1:8" ht="38.25" customHeight="1" hidden="1">
      <c r="A23" s="12" t="s">
        <v>172</v>
      </c>
      <c r="B23" s="4" t="s">
        <v>26</v>
      </c>
      <c r="C23" s="51"/>
      <c r="D23" s="51"/>
      <c r="E23" s="51"/>
      <c r="F23" s="51"/>
      <c r="G23" s="98" t="e">
        <f t="shared" si="1"/>
        <v>#DIV/0!</v>
      </c>
      <c r="H23" s="48">
        <f t="shared" si="0"/>
        <v>0</v>
      </c>
    </row>
    <row r="24" spans="1:8" ht="29.25" customHeight="1" hidden="1">
      <c r="A24" s="12" t="s">
        <v>173</v>
      </c>
      <c r="B24" s="4" t="s">
        <v>27</v>
      </c>
      <c r="C24" s="51"/>
      <c r="D24" s="51"/>
      <c r="E24" s="51"/>
      <c r="F24" s="51"/>
      <c r="G24" s="98" t="e">
        <f t="shared" si="1"/>
        <v>#DIV/0!</v>
      </c>
      <c r="H24" s="48">
        <f t="shared" si="0"/>
        <v>0</v>
      </c>
    </row>
    <row r="25" spans="1:8" ht="24.75" customHeight="1" hidden="1">
      <c r="A25" s="12" t="s">
        <v>174</v>
      </c>
      <c r="B25" s="4" t="s">
        <v>28</v>
      </c>
      <c r="C25" s="51"/>
      <c r="D25" s="51"/>
      <c r="E25" s="51"/>
      <c r="F25" s="51"/>
      <c r="G25" s="98" t="e">
        <f t="shared" si="1"/>
        <v>#DIV/0!</v>
      </c>
      <c r="H25" s="48">
        <f t="shared" si="0"/>
        <v>0</v>
      </c>
    </row>
    <row r="26" spans="1:8" ht="25.5" customHeight="1" hidden="1">
      <c r="A26" s="12" t="s">
        <v>175</v>
      </c>
      <c r="B26" s="4" t="s">
        <v>29</v>
      </c>
      <c r="C26" s="51"/>
      <c r="D26" s="51"/>
      <c r="E26" s="51"/>
      <c r="F26" s="51"/>
      <c r="G26" s="98" t="e">
        <f t="shared" si="1"/>
        <v>#DIV/0!</v>
      </c>
      <c r="H26" s="48">
        <f t="shared" si="0"/>
        <v>0</v>
      </c>
    </row>
    <row r="27" spans="1:8" ht="50.25" customHeight="1" hidden="1">
      <c r="A27" s="12" t="s">
        <v>176</v>
      </c>
      <c r="B27" s="3" t="s">
        <v>127</v>
      </c>
      <c r="C27" s="50"/>
      <c r="D27" s="50"/>
      <c r="E27" s="50"/>
      <c r="F27" s="50"/>
      <c r="G27" s="98" t="e">
        <f t="shared" si="1"/>
        <v>#DIV/0!</v>
      </c>
      <c r="H27" s="48">
        <f t="shared" si="0"/>
        <v>0</v>
      </c>
    </row>
    <row r="28" spans="1:8" ht="51" customHeight="1" hidden="1">
      <c r="A28" s="12" t="s">
        <v>177</v>
      </c>
      <c r="B28" s="3" t="s">
        <v>126</v>
      </c>
      <c r="C28" s="50"/>
      <c r="D28" s="50"/>
      <c r="E28" s="50"/>
      <c r="F28" s="50"/>
      <c r="G28" s="98" t="e">
        <f t="shared" si="1"/>
        <v>#DIV/0!</v>
      </c>
      <c r="H28" s="48">
        <f t="shared" si="0"/>
        <v>0</v>
      </c>
    </row>
    <row r="29" spans="1:8" ht="51" customHeight="1" hidden="1">
      <c r="A29" s="12" t="s">
        <v>179</v>
      </c>
      <c r="B29" s="3" t="s">
        <v>178</v>
      </c>
      <c r="C29" s="50"/>
      <c r="D29" s="50"/>
      <c r="E29" s="50"/>
      <c r="F29" s="50"/>
      <c r="G29" s="98" t="e">
        <f t="shared" si="1"/>
        <v>#DIV/0!</v>
      </c>
      <c r="H29" s="48">
        <f t="shared" si="0"/>
        <v>0</v>
      </c>
    </row>
    <row r="30" spans="1:8" ht="51" customHeight="1" hidden="1">
      <c r="A30" s="12" t="s">
        <v>180</v>
      </c>
      <c r="B30" s="4" t="s">
        <v>128</v>
      </c>
      <c r="C30" s="51"/>
      <c r="D30" s="50"/>
      <c r="E30" s="50"/>
      <c r="F30" s="50"/>
      <c r="G30" s="98" t="e">
        <f t="shared" si="1"/>
        <v>#DIV/0!</v>
      </c>
      <c r="H30" s="48">
        <f t="shared" si="0"/>
        <v>0</v>
      </c>
    </row>
    <row r="31" spans="1:8" ht="62.25" customHeight="1" hidden="1">
      <c r="A31" s="12" t="s">
        <v>181</v>
      </c>
      <c r="B31" s="3" t="s">
        <v>129</v>
      </c>
      <c r="C31" s="50"/>
      <c r="D31" s="50"/>
      <c r="E31" s="50"/>
      <c r="F31" s="50"/>
      <c r="G31" s="98" t="e">
        <f t="shared" si="1"/>
        <v>#DIV/0!</v>
      </c>
      <c r="H31" s="48">
        <f t="shared" si="0"/>
        <v>0</v>
      </c>
    </row>
    <row r="32" spans="1:8" ht="61.5" customHeight="1" hidden="1">
      <c r="A32" s="12" t="s">
        <v>182</v>
      </c>
      <c r="B32" s="3" t="s">
        <v>130</v>
      </c>
      <c r="C32" s="50"/>
      <c r="D32" s="50"/>
      <c r="E32" s="50"/>
      <c r="F32" s="50"/>
      <c r="G32" s="98" t="e">
        <f t="shared" si="1"/>
        <v>#DIV/0!</v>
      </c>
      <c r="H32" s="48">
        <f t="shared" si="0"/>
        <v>0</v>
      </c>
    </row>
    <row r="33" spans="1:8" ht="63" customHeight="1" hidden="1">
      <c r="A33" s="12" t="s">
        <v>183</v>
      </c>
      <c r="B33" s="3" t="s">
        <v>131</v>
      </c>
      <c r="C33" s="50"/>
      <c r="D33" s="50"/>
      <c r="E33" s="50"/>
      <c r="F33" s="50"/>
      <c r="G33" s="98" t="e">
        <f t="shared" si="1"/>
        <v>#DIV/0!</v>
      </c>
      <c r="H33" s="48">
        <f t="shared" si="0"/>
        <v>0</v>
      </c>
    </row>
    <row r="34" spans="1:8" ht="51" customHeight="1" hidden="1">
      <c r="A34" s="12" t="s">
        <v>184</v>
      </c>
      <c r="B34" s="4" t="s">
        <v>132</v>
      </c>
      <c r="C34" s="51"/>
      <c r="D34" s="50"/>
      <c r="E34" s="50"/>
      <c r="F34" s="50"/>
      <c r="G34" s="98" t="e">
        <f t="shared" si="1"/>
        <v>#DIV/0!</v>
      </c>
      <c r="H34" s="48">
        <f t="shared" si="0"/>
        <v>0</v>
      </c>
    </row>
    <row r="35" spans="1:8" ht="51" customHeight="1" hidden="1">
      <c r="A35" s="12" t="s">
        <v>185</v>
      </c>
      <c r="B35" s="4" t="s">
        <v>133</v>
      </c>
      <c r="C35" s="51"/>
      <c r="D35" s="50"/>
      <c r="E35" s="50"/>
      <c r="F35" s="50"/>
      <c r="G35" s="98" t="e">
        <f t="shared" si="1"/>
        <v>#DIV/0!</v>
      </c>
      <c r="H35" s="48">
        <f t="shared" si="0"/>
        <v>0</v>
      </c>
    </row>
    <row r="36" spans="1:8" ht="1.5" customHeight="1" hidden="1">
      <c r="A36" s="12" t="s">
        <v>186</v>
      </c>
      <c r="B36" s="4" t="s">
        <v>134</v>
      </c>
      <c r="C36" s="51"/>
      <c r="D36" s="50"/>
      <c r="E36" s="50"/>
      <c r="F36" s="50"/>
      <c r="G36" s="98" t="e">
        <f t="shared" si="1"/>
        <v>#DIV/0!</v>
      </c>
      <c r="H36" s="48">
        <f t="shared" si="0"/>
        <v>0</v>
      </c>
    </row>
    <row r="37" spans="1:8" ht="51" customHeight="1" hidden="1">
      <c r="A37" s="12" t="s">
        <v>187</v>
      </c>
      <c r="B37" s="4" t="s">
        <v>135</v>
      </c>
      <c r="C37" s="51"/>
      <c r="D37" s="50"/>
      <c r="E37" s="50"/>
      <c r="F37" s="50"/>
      <c r="G37" s="98" t="e">
        <f t="shared" si="1"/>
        <v>#DIV/0!</v>
      </c>
      <c r="H37" s="48">
        <f t="shared" si="0"/>
        <v>0</v>
      </c>
    </row>
    <row r="38" spans="1:8" ht="23.25" customHeight="1" hidden="1">
      <c r="A38" s="12" t="s">
        <v>188</v>
      </c>
      <c r="B38" s="4" t="s">
        <v>136</v>
      </c>
      <c r="C38" s="50"/>
      <c r="D38" s="50"/>
      <c r="E38" s="50"/>
      <c r="F38" s="50"/>
      <c r="G38" s="98" t="e">
        <f t="shared" si="1"/>
        <v>#DIV/0!</v>
      </c>
      <c r="H38" s="48">
        <f t="shared" si="0"/>
        <v>0</v>
      </c>
    </row>
    <row r="39" spans="1:8" ht="34.5" customHeight="1" hidden="1">
      <c r="A39" s="12" t="s">
        <v>189</v>
      </c>
      <c r="B39" s="5" t="s">
        <v>137</v>
      </c>
      <c r="C39" s="50"/>
      <c r="D39" s="50"/>
      <c r="E39" s="50"/>
      <c r="F39" s="50"/>
      <c r="G39" s="98" t="e">
        <f t="shared" si="1"/>
        <v>#DIV/0!</v>
      </c>
      <c r="H39" s="48">
        <f t="shared" si="0"/>
        <v>0</v>
      </c>
    </row>
    <row r="40" spans="1:8" ht="24.75" customHeight="1" hidden="1">
      <c r="A40" s="12" t="s">
        <v>190</v>
      </c>
      <c r="B40" s="5" t="s">
        <v>138</v>
      </c>
      <c r="C40" s="51"/>
      <c r="D40" s="50"/>
      <c r="E40" s="50"/>
      <c r="F40" s="50"/>
      <c r="G40" s="98" t="e">
        <f t="shared" si="1"/>
        <v>#DIV/0!</v>
      </c>
      <c r="H40" s="48">
        <f t="shared" si="0"/>
        <v>0</v>
      </c>
    </row>
    <row r="41" spans="1:8" ht="16.5" customHeight="1">
      <c r="A41" s="12" t="s">
        <v>191</v>
      </c>
      <c r="B41" s="5" t="s">
        <v>139</v>
      </c>
      <c r="C41" s="48"/>
      <c r="D41" s="50"/>
      <c r="E41" s="50"/>
      <c r="F41" s="50"/>
      <c r="G41" s="98">
        <v>0</v>
      </c>
      <c r="H41" s="48">
        <f t="shared" si="0"/>
        <v>0</v>
      </c>
    </row>
    <row r="42" spans="1:8" ht="18" customHeight="1">
      <c r="A42" s="12" t="s">
        <v>192</v>
      </c>
      <c r="B42" s="5" t="s">
        <v>140</v>
      </c>
      <c r="C42" s="48">
        <f>C43+C44</f>
        <v>299</v>
      </c>
      <c r="D42" s="48">
        <f>D43+D44</f>
        <v>104.9</v>
      </c>
      <c r="E42" s="48">
        <f>E43+E44</f>
        <v>0</v>
      </c>
      <c r="F42" s="48">
        <f>F43+F44</f>
        <v>105.147</v>
      </c>
      <c r="G42" s="98">
        <f t="shared" si="1"/>
        <v>100.23546234509055</v>
      </c>
      <c r="H42" s="48">
        <f t="shared" si="0"/>
        <v>0.2469999999999999</v>
      </c>
    </row>
    <row r="43" spans="1:8" ht="15.75" customHeight="1">
      <c r="A43" s="12" t="s">
        <v>291</v>
      </c>
      <c r="B43" s="4" t="s">
        <v>289</v>
      </c>
      <c r="C43" s="51">
        <v>39</v>
      </c>
      <c r="D43" s="51">
        <v>0</v>
      </c>
      <c r="E43" s="51"/>
      <c r="F43" s="51">
        <v>0.087</v>
      </c>
      <c r="G43" s="98"/>
      <c r="H43" s="51">
        <f t="shared" si="0"/>
        <v>0.087</v>
      </c>
    </row>
    <row r="44" spans="1:8" ht="17.25" customHeight="1">
      <c r="A44" s="12" t="s">
        <v>292</v>
      </c>
      <c r="B44" s="4" t="s">
        <v>288</v>
      </c>
      <c r="C44" s="51">
        <v>260</v>
      </c>
      <c r="D44" s="51">
        <v>104.9</v>
      </c>
      <c r="E44" s="51"/>
      <c r="F44" s="51">
        <v>105.06</v>
      </c>
      <c r="G44" s="100">
        <f t="shared" si="1"/>
        <v>100.15252621544329</v>
      </c>
      <c r="H44" s="51">
        <f t="shared" si="0"/>
        <v>0.1599999999999966</v>
      </c>
    </row>
    <row r="45" spans="1:8" ht="0.75" customHeight="1">
      <c r="A45" s="12" t="s">
        <v>193</v>
      </c>
      <c r="B45" s="5" t="s">
        <v>290</v>
      </c>
      <c r="C45" s="48"/>
      <c r="D45" s="50"/>
      <c r="E45" s="50"/>
      <c r="F45" s="50"/>
      <c r="G45" s="98" t="e">
        <f t="shared" si="1"/>
        <v>#DIV/0!</v>
      </c>
      <c r="H45" s="48">
        <f t="shared" si="0"/>
        <v>0</v>
      </c>
    </row>
    <row r="46" spans="1:8" ht="0.75" customHeight="1" hidden="1">
      <c r="A46" s="12" t="s">
        <v>194</v>
      </c>
      <c r="B46" s="3"/>
      <c r="C46" s="50"/>
      <c r="D46" s="50"/>
      <c r="E46" s="50"/>
      <c r="F46" s="50"/>
      <c r="G46" s="98" t="e">
        <f t="shared" si="1"/>
        <v>#DIV/0!</v>
      </c>
      <c r="H46" s="48">
        <f t="shared" si="0"/>
        <v>0</v>
      </c>
    </row>
    <row r="47" spans="1:8" ht="12" customHeight="1" hidden="1">
      <c r="A47" s="12" t="s">
        <v>195</v>
      </c>
      <c r="B47" s="3"/>
      <c r="C47" s="50"/>
      <c r="D47" s="50"/>
      <c r="E47" s="50"/>
      <c r="F47" s="50"/>
      <c r="G47" s="98" t="e">
        <f t="shared" si="1"/>
        <v>#DIV/0!</v>
      </c>
      <c r="H47" s="48">
        <f t="shared" si="0"/>
        <v>0</v>
      </c>
    </row>
    <row r="48" spans="1:8" ht="0.75" customHeight="1" hidden="1">
      <c r="A48" s="12" t="s">
        <v>196</v>
      </c>
      <c r="B48" s="5" t="s">
        <v>141</v>
      </c>
      <c r="C48" s="48"/>
      <c r="D48" s="50"/>
      <c r="E48" s="50"/>
      <c r="F48" s="50"/>
      <c r="G48" s="98" t="e">
        <f t="shared" si="1"/>
        <v>#DIV/0!</v>
      </c>
      <c r="H48" s="48">
        <f t="shared" si="0"/>
        <v>0</v>
      </c>
    </row>
    <row r="49" spans="1:8" ht="24.75" customHeight="1" hidden="1">
      <c r="A49" s="12" t="s">
        <v>197</v>
      </c>
      <c r="B49" s="4" t="s">
        <v>142</v>
      </c>
      <c r="C49" s="51"/>
      <c r="D49" s="50"/>
      <c r="E49" s="50"/>
      <c r="F49" s="50"/>
      <c r="G49" s="98" t="e">
        <f t="shared" si="1"/>
        <v>#DIV/0!</v>
      </c>
      <c r="H49" s="48">
        <f t="shared" si="0"/>
        <v>0</v>
      </c>
    </row>
    <row r="50" spans="1:8" ht="37.5" customHeight="1" hidden="1">
      <c r="A50" s="12" t="s">
        <v>198</v>
      </c>
      <c r="B50" s="4" t="s">
        <v>143</v>
      </c>
      <c r="C50" s="51"/>
      <c r="D50" s="50"/>
      <c r="E50" s="50"/>
      <c r="F50" s="50"/>
      <c r="G50" s="98" t="e">
        <f t="shared" si="1"/>
        <v>#DIV/0!</v>
      </c>
      <c r="H50" s="48">
        <f t="shared" si="0"/>
        <v>0</v>
      </c>
    </row>
    <row r="51" spans="1:8" ht="18" customHeight="1" hidden="1">
      <c r="A51" s="12" t="s">
        <v>199</v>
      </c>
      <c r="B51" s="5" t="s">
        <v>144</v>
      </c>
      <c r="C51" s="48"/>
      <c r="D51" s="50"/>
      <c r="E51" s="50"/>
      <c r="F51" s="50"/>
      <c r="G51" s="98" t="e">
        <f t="shared" si="1"/>
        <v>#DIV/0!</v>
      </c>
      <c r="H51" s="48">
        <f t="shared" si="0"/>
        <v>0</v>
      </c>
    </row>
    <row r="52" spans="1:8" ht="11.25" customHeight="1" hidden="1">
      <c r="A52" s="12" t="s">
        <v>293</v>
      </c>
      <c r="B52" s="4" t="s">
        <v>294</v>
      </c>
      <c r="C52" s="51"/>
      <c r="D52" s="50"/>
      <c r="E52" s="50"/>
      <c r="F52" s="50"/>
      <c r="G52" s="98" t="e">
        <f t="shared" si="1"/>
        <v>#DIV/0!</v>
      </c>
      <c r="H52" s="48">
        <f t="shared" si="0"/>
        <v>0</v>
      </c>
    </row>
    <row r="53" spans="1:8" ht="12" customHeight="1">
      <c r="A53" s="12" t="s">
        <v>200</v>
      </c>
      <c r="B53" s="4" t="s">
        <v>145</v>
      </c>
      <c r="C53" s="48">
        <v>10</v>
      </c>
      <c r="D53" s="48">
        <v>1.2</v>
      </c>
      <c r="E53" s="48"/>
      <c r="F53" s="67">
        <v>1.274</v>
      </c>
      <c r="G53" s="98">
        <f t="shared" si="1"/>
        <v>106.16666666666667</v>
      </c>
      <c r="H53" s="48">
        <f t="shared" si="0"/>
        <v>0.07400000000000007</v>
      </c>
    </row>
    <row r="54" spans="1:8" ht="25.5" hidden="1">
      <c r="A54" s="12" t="s">
        <v>295</v>
      </c>
      <c r="B54" s="4" t="s">
        <v>296</v>
      </c>
      <c r="C54" s="51"/>
      <c r="D54" s="50"/>
      <c r="E54" s="50"/>
      <c r="F54" s="50"/>
      <c r="G54" s="98" t="e">
        <f t="shared" si="1"/>
        <v>#DIV/0!</v>
      </c>
      <c r="H54" s="48">
        <f t="shared" si="0"/>
        <v>0</v>
      </c>
    </row>
    <row r="55" spans="1:8" ht="25.5" hidden="1">
      <c r="A55" s="12" t="s">
        <v>297</v>
      </c>
      <c r="B55" s="4" t="s">
        <v>4</v>
      </c>
      <c r="C55" s="51"/>
      <c r="D55" s="50"/>
      <c r="E55" s="50"/>
      <c r="F55" s="50"/>
      <c r="G55" s="98" t="e">
        <f t="shared" si="1"/>
        <v>#DIV/0!</v>
      </c>
      <c r="H55" s="48">
        <f t="shared" si="0"/>
        <v>0</v>
      </c>
    </row>
    <row r="56" spans="1:8" ht="25.5" hidden="1">
      <c r="A56" s="28" t="s">
        <v>201</v>
      </c>
      <c r="B56" s="8" t="s">
        <v>273</v>
      </c>
      <c r="C56" s="51"/>
      <c r="D56" s="51"/>
      <c r="E56" s="51"/>
      <c r="F56" s="51"/>
      <c r="G56" s="98" t="e">
        <f t="shared" si="1"/>
        <v>#DIV/0!</v>
      </c>
      <c r="H56" s="48">
        <f t="shared" si="0"/>
        <v>0</v>
      </c>
    </row>
    <row r="57" spans="1:8" ht="12.75" hidden="1">
      <c r="A57" s="28" t="s">
        <v>202</v>
      </c>
      <c r="B57" s="2" t="s">
        <v>30</v>
      </c>
      <c r="C57" s="48"/>
      <c r="D57" s="51"/>
      <c r="E57" s="51"/>
      <c r="F57" s="51"/>
      <c r="G57" s="98" t="e">
        <f t="shared" si="1"/>
        <v>#DIV/0!</v>
      </c>
      <c r="H57" s="48">
        <f t="shared" si="0"/>
        <v>0</v>
      </c>
    </row>
    <row r="58" spans="1:8" ht="12.75" hidden="1">
      <c r="A58" s="28" t="s">
        <v>203</v>
      </c>
      <c r="B58" s="2" t="s">
        <v>31</v>
      </c>
      <c r="C58" s="48"/>
      <c r="D58" s="51"/>
      <c r="E58" s="51"/>
      <c r="F58" s="51"/>
      <c r="G58" s="98" t="e">
        <f t="shared" si="1"/>
        <v>#DIV/0!</v>
      </c>
      <c r="H58" s="48">
        <f t="shared" si="0"/>
        <v>0</v>
      </c>
    </row>
    <row r="59" spans="1:8" ht="12.75" hidden="1">
      <c r="A59" s="28" t="s">
        <v>204</v>
      </c>
      <c r="B59" s="2" t="s">
        <v>32</v>
      </c>
      <c r="C59" s="48"/>
      <c r="D59" s="51"/>
      <c r="E59" s="51"/>
      <c r="F59" s="51"/>
      <c r="G59" s="98" t="e">
        <f t="shared" si="1"/>
        <v>#DIV/0!</v>
      </c>
      <c r="H59" s="48">
        <f t="shared" si="0"/>
        <v>0</v>
      </c>
    </row>
    <row r="60" spans="1:8" ht="25.5" hidden="1">
      <c r="A60" s="12" t="s">
        <v>205</v>
      </c>
      <c r="B60" s="5" t="s">
        <v>33</v>
      </c>
      <c r="C60" s="48"/>
      <c r="D60" s="51"/>
      <c r="E60" s="51"/>
      <c r="F60" s="51"/>
      <c r="G60" s="98" t="e">
        <f t="shared" si="1"/>
        <v>#DIV/0!</v>
      </c>
      <c r="H60" s="48">
        <f t="shared" si="0"/>
        <v>0</v>
      </c>
    </row>
    <row r="61" spans="1:8" ht="38.25" hidden="1">
      <c r="A61" s="12" t="s">
        <v>206</v>
      </c>
      <c r="B61" s="4" t="s">
        <v>34</v>
      </c>
      <c r="C61" s="51"/>
      <c r="D61" s="51"/>
      <c r="E61" s="51"/>
      <c r="F61" s="51"/>
      <c r="G61" s="98" t="e">
        <f t="shared" si="1"/>
        <v>#DIV/0!</v>
      </c>
      <c r="H61" s="48">
        <f t="shared" si="0"/>
        <v>0</v>
      </c>
    </row>
    <row r="62" spans="1:8" ht="38.25">
      <c r="A62" s="12" t="s">
        <v>207</v>
      </c>
      <c r="B62" s="4" t="s">
        <v>34</v>
      </c>
      <c r="C62" s="48">
        <f>C63+C82</f>
        <v>304.6</v>
      </c>
      <c r="D62" s="67">
        <f>D63+D82</f>
        <v>178.4</v>
      </c>
      <c r="E62" s="51"/>
      <c r="F62" s="48">
        <f>F63+F82</f>
        <v>178.61599999999999</v>
      </c>
      <c r="G62" s="98">
        <f t="shared" si="1"/>
        <v>100.12107623318384</v>
      </c>
      <c r="H62" s="48">
        <f t="shared" si="0"/>
        <v>0.21599999999997976</v>
      </c>
    </row>
    <row r="63" spans="1:8" ht="37.5" customHeight="1">
      <c r="A63" s="12" t="s">
        <v>6</v>
      </c>
      <c r="B63" s="4" t="s">
        <v>7</v>
      </c>
      <c r="C63" s="50">
        <v>282</v>
      </c>
      <c r="D63" s="50">
        <v>172.4</v>
      </c>
      <c r="E63" s="50"/>
      <c r="F63" s="68">
        <v>172.457</v>
      </c>
      <c r="G63" s="100">
        <f t="shared" si="1"/>
        <v>100.0330626450116</v>
      </c>
      <c r="H63" s="51">
        <f t="shared" si="0"/>
        <v>0.05699999999998795</v>
      </c>
    </row>
    <row r="64" spans="1:8" ht="51" hidden="1">
      <c r="A64" s="12" t="s">
        <v>208</v>
      </c>
      <c r="B64" s="3" t="s">
        <v>35</v>
      </c>
      <c r="C64" s="50"/>
      <c r="D64" s="50"/>
      <c r="E64" s="50"/>
      <c r="F64" s="50"/>
      <c r="G64" s="100" t="e">
        <f t="shared" si="1"/>
        <v>#DIV/0!</v>
      </c>
      <c r="H64" s="51">
        <f t="shared" si="0"/>
        <v>0</v>
      </c>
    </row>
    <row r="65" spans="1:8" ht="102" hidden="1">
      <c r="A65" s="12" t="s">
        <v>209</v>
      </c>
      <c r="B65" s="3" t="s">
        <v>36</v>
      </c>
      <c r="C65" s="51"/>
      <c r="D65" s="51"/>
      <c r="E65" s="51"/>
      <c r="F65" s="51"/>
      <c r="G65" s="100" t="e">
        <f t="shared" si="1"/>
        <v>#DIV/0!</v>
      </c>
      <c r="H65" s="51">
        <f t="shared" si="0"/>
        <v>0</v>
      </c>
    </row>
    <row r="66" spans="1:8" ht="76.5" hidden="1">
      <c r="A66" s="12" t="s">
        <v>210</v>
      </c>
      <c r="B66" s="3" t="s">
        <v>37</v>
      </c>
      <c r="C66" s="50"/>
      <c r="D66" s="50"/>
      <c r="E66" s="50"/>
      <c r="F66" s="50"/>
      <c r="G66" s="100" t="e">
        <f t="shared" si="1"/>
        <v>#DIV/0!</v>
      </c>
      <c r="H66" s="51">
        <f t="shared" si="0"/>
        <v>0</v>
      </c>
    </row>
    <row r="67" spans="1:8" ht="25.5" hidden="1">
      <c r="A67" s="12" t="s">
        <v>211</v>
      </c>
      <c r="B67" s="4" t="s">
        <v>38</v>
      </c>
      <c r="C67" s="51"/>
      <c r="D67" s="51"/>
      <c r="E67" s="51"/>
      <c r="F67" s="51"/>
      <c r="G67" s="100" t="e">
        <f t="shared" si="1"/>
        <v>#DIV/0!</v>
      </c>
      <c r="H67" s="51">
        <f t="shared" si="0"/>
        <v>0</v>
      </c>
    </row>
    <row r="68" spans="1:8" ht="51" hidden="1">
      <c r="A68" s="12" t="s">
        <v>212</v>
      </c>
      <c r="B68" s="4" t="s">
        <v>39</v>
      </c>
      <c r="C68" s="51"/>
      <c r="D68" s="51"/>
      <c r="E68" s="51"/>
      <c r="F68" s="51"/>
      <c r="G68" s="100" t="e">
        <f t="shared" si="1"/>
        <v>#DIV/0!</v>
      </c>
      <c r="H68" s="51">
        <f t="shared" si="0"/>
        <v>0</v>
      </c>
    </row>
    <row r="69" spans="1:8" ht="63.75" hidden="1">
      <c r="A69" s="12" t="s">
        <v>213</v>
      </c>
      <c r="B69" s="3" t="s">
        <v>40</v>
      </c>
      <c r="C69" s="50"/>
      <c r="D69" s="50"/>
      <c r="E69" s="50"/>
      <c r="F69" s="51"/>
      <c r="G69" s="100" t="e">
        <f t="shared" si="1"/>
        <v>#DIV/0!</v>
      </c>
      <c r="H69" s="51">
        <f t="shared" si="0"/>
        <v>0</v>
      </c>
    </row>
    <row r="70" spans="1:8" ht="38.25" hidden="1">
      <c r="A70" s="12" t="s">
        <v>214</v>
      </c>
      <c r="B70" s="4" t="s">
        <v>146</v>
      </c>
      <c r="C70" s="51"/>
      <c r="D70" s="50"/>
      <c r="E70" s="50"/>
      <c r="F70" s="51"/>
      <c r="G70" s="100" t="e">
        <f t="shared" si="1"/>
        <v>#DIV/0!</v>
      </c>
      <c r="H70" s="51">
        <f t="shared" si="0"/>
        <v>0</v>
      </c>
    </row>
    <row r="71" spans="1:8" ht="1.5" customHeight="1" hidden="1">
      <c r="A71" s="12" t="s">
        <v>215</v>
      </c>
      <c r="B71" s="4" t="s">
        <v>147</v>
      </c>
      <c r="C71" s="51"/>
      <c r="D71" s="51"/>
      <c r="E71" s="51"/>
      <c r="F71" s="51"/>
      <c r="G71" s="100" t="e">
        <f t="shared" si="1"/>
        <v>#DIV/0!</v>
      </c>
      <c r="H71" s="51">
        <f t="shared" si="0"/>
        <v>0</v>
      </c>
    </row>
    <row r="72" spans="1:8" ht="25.5" hidden="1">
      <c r="A72" s="12" t="s">
        <v>216</v>
      </c>
      <c r="B72" s="5" t="s">
        <v>148</v>
      </c>
      <c r="C72" s="48"/>
      <c r="D72" s="50"/>
      <c r="E72" s="50"/>
      <c r="F72" s="51"/>
      <c r="G72" s="100" t="e">
        <f t="shared" si="1"/>
        <v>#DIV/0!</v>
      </c>
      <c r="H72" s="51">
        <f t="shared" si="0"/>
        <v>0</v>
      </c>
    </row>
    <row r="73" spans="1:8" ht="12.75" hidden="1">
      <c r="A73" s="12" t="s">
        <v>217</v>
      </c>
      <c r="B73" s="5" t="s">
        <v>149</v>
      </c>
      <c r="C73" s="48"/>
      <c r="D73" s="50"/>
      <c r="E73" s="50"/>
      <c r="F73" s="51"/>
      <c r="G73" s="100" t="e">
        <f t="shared" si="1"/>
        <v>#DIV/0!</v>
      </c>
      <c r="H73" s="51">
        <f aca="true" t="shared" si="2" ref="H73:H83">F73-D73</f>
        <v>0</v>
      </c>
    </row>
    <row r="74" spans="1:8" ht="25.5" hidden="1">
      <c r="A74" s="14" t="s">
        <v>218</v>
      </c>
      <c r="B74" s="6" t="s">
        <v>150</v>
      </c>
      <c r="C74" s="52"/>
      <c r="D74" s="52"/>
      <c r="E74" s="52"/>
      <c r="F74" s="52"/>
      <c r="G74" s="100" t="e">
        <f aca="true" t="shared" si="3" ref="G74:G93">F74/D74*100</f>
        <v>#DIV/0!</v>
      </c>
      <c r="H74" s="51">
        <f t="shared" si="2"/>
        <v>0</v>
      </c>
    </row>
    <row r="75" spans="1:8" ht="12.75" hidden="1">
      <c r="A75" s="14" t="s">
        <v>219</v>
      </c>
      <c r="B75" s="7" t="s">
        <v>151</v>
      </c>
      <c r="C75" s="53"/>
      <c r="D75" s="43"/>
      <c r="E75" s="43"/>
      <c r="F75" s="43"/>
      <c r="G75" s="100" t="e">
        <f t="shared" si="3"/>
        <v>#DIV/0!</v>
      </c>
      <c r="H75" s="51">
        <f t="shared" si="2"/>
        <v>0</v>
      </c>
    </row>
    <row r="76" spans="1:8" ht="38.25" hidden="1">
      <c r="A76" s="14" t="s">
        <v>220</v>
      </c>
      <c r="B76" s="6" t="s">
        <v>152</v>
      </c>
      <c r="C76" s="52"/>
      <c r="D76" s="43"/>
      <c r="E76" s="43"/>
      <c r="F76" s="43"/>
      <c r="G76" s="100" t="e">
        <f t="shared" si="3"/>
        <v>#DIV/0!</v>
      </c>
      <c r="H76" s="51">
        <f t="shared" si="2"/>
        <v>0</v>
      </c>
    </row>
    <row r="77" spans="1:8" ht="51" hidden="1">
      <c r="A77" s="12" t="s">
        <v>221</v>
      </c>
      <c r="B77" s="3" t="s">
        <v>41</v>
      </c>
      <c r="C77" s="50"/>
      <c r="D77" s="50"/>
      <c r="E77" s="50"/>
      <c r="F77" s="51"/>
      <c r="G77" s="100" t="e">
        <f t="shared" si="3"/>
        <v>#DIV/0!</v>
      </c>
      <c r="H77" s="51">
        <f t="shared" si="2"/>
        <v>0</v>
      </c>
    </row>
    <row r="78" spans="1:8" ht="12.75" hidden="1">
      <c r="A78" s="28" t="s">
        <v>222</v>
      </c>
      <c r="B78" s="8" t="s">
        <v>42</v>
      </c>
      <c r="C78" s="51"/>
      <c r="D78" s="51"/>
      <c r="E78" s="51"/>
      <c r="F78" s="51"/>
      <c r="G78" s="100" t="e">
        <f t="shared" si="3"/>
        <v>#DIV/0!</v>
      </c>
      <c r="H78" s="51">
        <f t="shared" si="2"/>
        <v>0</v>
      </c>
    </row>
    <row r="79" spans="1:8" ht="25.5" hidden="1">
      <c r="A79" s="12" t="s">
        <v>223</v>
      </c>
      <c r="B79" s="3" t="s">
        <v>43</v>
      </c>
      <c r="C79" s="50"/>
      <c r="D79" s="50"/>
      <c r="E79" s="50"/>
      <c r="F79" s="50"/>
      <c r="G79" s="100" t="e">
        <f t="shared" si="3"/>
        <v>#DIV/0!</v>
      </c>
      <c r="H79" s="51">
        <f t="shared" si="2"/>
        <v>0</v>
      </c>
    </row>
    <row r="80" spans="1:8" ht="25.5" hidden="1">
      <c r="A80" s="12" t="s">
        <v>224</v>
      </c>
      <c r="B80" s="5" t="s">
        <v>44</v>
      </c>
      <c r="C80" s="48"/>
      <c r="D80" s="50"/>
      <c r="E80" s="50"/>
      <c r="F80" s="51"/>
      <c r="G80" s="100" t="e">
        <f t="shared" si="3"/>
        <v>#DIV/0!</v>
      </c>
      <c r="H80" s="51">
        <f t="shared" si="2"/>
        <v>0</v>
      </c>
    </row>
    <row r="81" spans="1:8" ht="25.5" hidden="1">
      <c r="A81" s="12" t="s">
        <v>225</v>
      </c>
      <c r="B81" s="4" t="s">
        <v>45</v>
      </c>
      <c r="C81" s="51"/>
      <c r="D81" s="51"/>
      <c r="E81" s="50"/>
      <c r="F81" s="51"/>
      <c r="G81" s="100" t="e">
        <f t="shared" si="3"/>
        <v>#DIV/0!</v>
      </c>
      <c r="H81" s="51">
        <f t="shared" si="2"/>
        <v>0</v>
      </c>
    </row>
    <row r="82" spans="1:8" ht="36">
      <c r="A82" s="12" t="s">
        <v>344</v>
      </c>
      <c r="B82" s="55" t="s">
        <v>345</v>
      </c>
      <c r="C82" s="51">
        <v>22.6</v>
      </c>
      <c r="D82" s="68">
        <v>6</v>
      </c>
      <c r="E82" s="50"/>
      <c r="F82" s="68">
        <v>6.159</v>
      </c>
      <c r="G82" s="100">
        <f t="shared" si="3"/>
        <v>102.64999999999999</v>
      </c>
      <c r="H82" s="51">
        <f t="shared" si="2"/>
        <v>0.1589999999999998</v>
      </c>
    </row>
    <row r="83" spans="1:8" ht="24">
      <c r="A83" s="12" t="s">
        <v>225</v>
      </c>
      <c r="B83" s="55" t="s">
        <v>45</v>
      </c>
      <c r="C83" s="51">
        <f>C93+C84</f>
        <v>63.5</v>
      </c>
      <c r="D83" s="51">
        <f>D93+D84</f>
        <v>63.5</v>
      </c>
      <c r="E83" s="51">
        <f>E93+E84</f>
        <v>0</v>
      </c>
      <c r="F83" s="51">
        <f>F93+F84</f>
        <v>63.722</v>
      </c>
      <c r="G83" s="100">
        <f t="shared" si="3"/>
        <v>100.3496062992126</v>
      </c>
      <c r="H83" s="51">
        <f t="shared" si="2"/>
        <v>0.2220000000000013</v>
      </c>
    </row>
    <row r="84" spans="1:8" ht="24" customHeight="1">
      <c r="A84" s="12" t="s">
        <v>226</v>
      </c>
      <c r="B84" s="4" t="s">
        <v>46</v>
      </c>
      <c r="C84" s="48"/>
      <c r="D84" s="48"/>
      <c r="E84" s="49"/>
      <c r="F84" s="48"/>
      <c r="G84" s="100"/>
      <c r="H84" s="48"/>
    </row>
    <row r="85" spans="1:8" ht="51" hidden="1">
      <c r="A85" s="12" t="s">
        <v>227</v>
      </c>
      <c r="B85" s="4" t="s">
        <v>47</v>
      </c>
      <c r="C85" s="51"/>
      <c r="D85" s="51"/>
      <c r="E85" s="50"/>
      <c r="F85" s="51"/>
      <c r="G85" s="100" t="e">
        <f t="shared" si="3"/>
        <v>#DIV/0!</v>
      </c>
      <c r="H85" s="48">
        <f aca="true" t="shared" si="4" ref="H85:H137">F85-D85</f>
        <v>0</v>
      </c>
    </row>
    <row r="86" spans="1:8" s="11" customFormat="1" ht="51" hidden="1">
      <c r="A86" s="30" t="s">
        <v>228</v>
      </c>
      <c r="B86" s="5" t="s">
        <v>48</v>
      </c>
      <c r="C86" s="48"/>
      <c r="D86" s="48"/>
      <c r="E86" s="48"/>
      <c r="F86" s="48"/>
      <c r="G86" s="100" t="e">
        <f t="shared" si="3"/>
        <v>#DIV/0!</v>
      </c>
      <c r="H86" s="48">
        <f t="shared" si="4"/>
        <v>0</v>
      </c>
    </row>
    <row r="87" spans="1:8" ht="12.75" hidden="1">
      <c r="A87" s="28" t="s">
        <v>229</v>
      </c>
      <c r="B87" s="8" t="s">
        <v>49</v>
      </c>
      <c r="C87" s="51"/>
      <c r="D87" s="51"/>
      <c r="E87" s="51"/>
      <c r="F87" s="51"/>
      <c r="G87" s="100" t="e">
        <f t="shared" si="3"/>
        <v>#DIV/0!</v>
      </c>
      <c r="H87" s="48">
        <f t="shared" si="4"/>
        <v>0</v>
      </c>
    </row>
    <row r="88" spans="1:8" ht="38.25" hidden="1">
      <c r="A88" s="12" t="s">
        <v>5</v>
      </c>
      <c r="B88" s="4" t="s">
        <v>50</v>
      </c>
      <c r="C88" s="51"/>
      <c r="D88" s="50"/>
      <c r="E88" s="51"/>
      <c r="F88" s="51"/>
      <c r="G88" s="100" t="e">
        <f t="shared" si="3"/>
        <v>#DIV/0!</v>
      </c>
      <c r="H88" s="48">
        <f t="shared" si="4"/>
        <v>0</v>
      </c>
    </row>
    <row r="89" spans="1:8" ht="12.75" hidden="1">
      <c r="A89" s="28" t="s">
        <v>230</v>
      </c>
      <c r="B89" s="8" t="s">
        <v>51</v>
      </c>
      <c r="C89" s="51"/>
      <c r="D89" s="51"/>
      <c r="E89" s="51"/>
      <c r="F89" s="51"/>
      <c r="G89" s="100" t="e">
        <f t="shared" si="3"/>
        <v>#DIV/0!</v>
      </c>
      <c r="H89" s="48">
        <f t="shared" si="4"/>
        <v>0</v>
      </c>
    </row>
    <row r="90" spans="1:8" ht="25.5" hidden="1">
      <c r="A90" s="12" t="s">
        <v>231</v>
      </c>
      <c r="B90" s="13" t="s">
        <v>52</v>
      </c>
      <c r="C90" s="51"/>
      <c r="D90" s="50"/>
      <c r="E90" s="51"/>
      <c r="F90" s="51"/>
      <c r="G90" s="100" t="e">
        <f t="shared" si="3"/>
        <v>#DIV/0!</v>
      </c>
      <c r="H90" s="48">
        <f t="shared" si="4"/>
        <v>0</v>
      </c>
    </row>
    <row r="91" spans="1:8" ht="12.75" hidden="1">
      <c r="A91" s="28" t="s">
        <v>232</v>
      </c>
      <c r="B91" s="8" t="s">
        <v>53</v>
      </c>
      <c r="C91" s="51"/>
      <c r="D91" s="51"/>
      <c r="E91" s="51"/>
      <c r="F91" s="51"/>
      <c r="G91" s="100" t="e">
        <f t="shared" si="3"/>
        <v>#DIV/0!</v>
      </c>
      <c r="H91" s="48">
        <f t="shared" si="4"/>
        <v>0</v>
      </c>
    </row>
    <row r="92" spans="1:8" s="11" customFormat="1" ht="12.75" hidden="1">
      <c r="A92" s="10" t="s">
        <v>233</v>
      </c>
      <c r="B92" s="2" t="s">
        <v>54</v>
      </c>
      <c r="C92" s="48"/>
      <c r="D92" s="48"/>
      <c r="E92" s="48"/>
      <c r="F92" s="48"/>
      <c r="G92" s="100" t="e">
        <f t="shared" si="3"/>
        <v>#DIV/0!</v>
      </c>
      <c r="H92" s="48">
        <f t="shared" si="4"/>
        <v>0</v>
      </c>
    </row>
    <row r="93" spans="1:8" s="11" customFormat="1" ht="38.25">
      <c r="A93" s="28" t="s">
        <v>348</v>
      </c>
      <c r="B93" s="8" t="s">
        <v>349</v>
      </c>
      <c r="C93" s="51">
        <v>63.5</v>
      </c>
      <c r="D93" s="51">
        <v>63.5</v>
      </c>
      <c r="E93" s="50"/>
      <c r="F93" s="51">
        <v>63.722</v>
      </c>
      <c r="G93" s="100">
        <f t="shared" si="3"/>
        <v>100.3496062992126</v>
      </c>
      <c r="H93" s="51">
        <f>F93-D93</f>
        <v>0.2220000000000013</v>
      </c>
    </row>
    <row r="94" spans="1:8" s="11" customFormat="1" ht="12.75">
      <c r="A94" s="10" t="s">
        <v>234</v>
      </c>
      <c r="B94" s="2" t="s">
        <v>55</v>
      </c>
      <c r="C94" s="48">
        <v>3</v>
      </c>
      <c r="D94" s="48">
        <v>1.9</v>
      </c>
      <c r="E94" s="48"/>
      <c r="F94" s="67">
        <v>1.96</v>
      </c>
      <c r="G94" s="98">
        <f>F94/D94*100</f>
        <v>103.15789473684211</v>
      </c>
      <c r="H94" s="48">
        <f t="shared" si="4"/>
        <v>0.06000000000000005</v>
      </c>
    </row>
    <row r="95" spans="1:8" ht="23.25" customHeight="1" hidden="1">
      <c r="A95" s="12" t="s">
        <v>235</v>
      </c>
      <c r="B95" s="4" t="s">
        <v>56</v>
      </c>
      <c r="C95" s="51"/>
      <c r="D95" s="51"/>
      <c r="E95" s="51"/>
      <c r="F95" s="51"/>
      <c r="G95" s="98" t="e">
        <f aca="true" t="shared" si="5" ref="G95:G137">F95/D95*100</f>
        <v>#DIV/0!</v>
      </c>
      <c r="H95" s="48">
        <f t="shared" si="4"/>
        <v>0</v>
      </c>
    </row>
    <row r="96" spans="1:8" ht="23.25" customHeight="1">
      <c r="A96" s="12" t="s">
        <v>393</v>
      </c>
      <c r="B96" s="4" t="s">
        <v>394</v>
      </c>
      <c r="C96" s="51"/>
      <c r="D96" s="51"/>
      <c r="E96" s="51"/>
      <c r="F96" s="51">
        <v>6.245</v>
      </c>
      <c r="G96" s="98"/>
      <c r="H96" s="48"/>
    </row>
    <row r="97" spans="1:8" s="11" customFormat="1" ht="21" customHeight="1">
      <c r="A97" s="10" t="s">
        <v>236</v>
      </c>
      <c r="B97" s="2" t="s">
        <v>57</v>
      </c>
      <c r="C97" s="48">
        <f>C99+C102+C134</f>
        <v>919.5699999999999</v>
      </c>
      <c r="D97" s="48">
        <f>D99+D102+D134</f>
        <v>322.972</v>
      </c>
      <c r="E97" s="48">
        <f>E99+E102+E134</f>
        <v>0</v>
      </c>
      <c r="F97" s="48">
        <f>F99+F102+F134</f>
        <v>322.97248</v>
      </c>
      <c r="G97" s="98">
        <f t="shared" si="5"/>
        <v>100.0001486196946</v>
      </c>
      <c r="H97" s="48">
        <f t="shared" si="4"/>
        <v>0.0004800000000386717</v>
      </c>
    </row>
    <row r="98" spans="1:8" ht="0.75" customHeight="1">
      <c r="A98" s="12" t="s">
        <v>237</v>
      </c>
      <c r="B98" s="4" t="s">
        <v>58</v>
      </c>
      <c r="C98" s="48"/>
      <c r="D98" s="48"/>
      <c r="E98" s="51"/>
      <c r="F98" s="48"/>
      <c r="G98" s="98" t="e">
        <f t="shared" si="5"/>
        <v>#DIV/0!</v>
      </c>
      <c r="H98" s="48">
        <f t="shared" si="4"/>
        <v>0</v>
      </c>
    </row>
    <row r="99" spans="1:8" ht="24" customHeight="1">
      <c r="A99" s="12" t="s">
        <v>238</v>
      </c>
      <c r="B99" s="4" t="s">
        <v>59</v>
      </c>
      <c r="C99" s="51">
        <v>487.4</v>
      </c>
      <c r="D99" s="51">
        <v>125.8</v>
      </c>
      <c r="E99" s="51"/>
      <c r="F99" s="51">
        <v>125.8</v>
      </c>
      <c r="G99" s="100">
        <f t="shared" si="5"/>
        <v>100</v>
      </c>
      <c r="H99" s="51">
        <f t="shared" si="4"/>
        <v>0</v>
      </c>
    </row>
    <row r="100" spans="1:8" ht="25.5" hidden="1">
      <c r="A100" s="12" t="s">
        <v>239</v>
      </c>
      <c r="B100" s="4" t="s">
        <v>60</v>
      </c>
      <c r="C100" s="51"/>
      <c r="D100" s="51"/>
      <c r="E100" s="51"/>
      <c r="F100" s="51"/>
      <c r="G100" s="100" t="e">
        <f t="shared" si="5"/>
        <v>#DIV/0!</v>
      </c>
      <c r="H100" s="51">
        <f t="shared" si="4"/>
        <v>0</v>
      </c>
    </row>
    <row r="101" spans="1:8" ht="38.25" hidden="1">
      <c r="A101" s="12" t="s">
        <v>240</v>
      </c>
      <c r="B101" s="4" t="s">
        <v>61</v>
      </c>
      <c r="C101" s="51"/>
      <c r="D101" s="51"/>
      <c r="E101" s="51"/>
      <c r="F101" s="51"/>
      <c r="G101" s="100" t="e">
        <f t="shared" si="5"/>
        <v>#DIV/0!</v>
      </c>
      <c r="H101" s="51">
        <f t="shared" si="4"/>
        <v>0</v>
      </c>
    </row>
    <row r="102" spans="1:8" ht="24.75" customHeight="1">
      <c r="A102" s="12" t="s">
        <v>333</v>
      </c>
      <c r="B102" s="4" t="s">
        <v>334</v>
      </c>
      <c r="C102" s="51">
        <v>59.1</v>
      </c>
      <c r="D102" s="51">
        <v>59.1</v>
      </c>
      <c r="E102" s="51"/>
      <c r="F102" s="51">
        <v>59.1</v>
      </c>
      <c r="G102" s="100">
        <f t="shared" si="5"/>
        <v>100</v>
      </c>
      <c r="H102" s="51">
        <f t="shared" si="4"/>
        <v>0</v>
      </c>
    </row>
    <row r="103" spans="1:8" ht="25.5" hidden="1">
      <c r="A103" s="12" t="s">
        <v>241</v>
      </c>
      <c r="B103" s="4" t="s">
        <v>62</v>
      </c>
      <c r="C103" s="51"/>
      <c r="D103" s="51"/>
      <c r="E103" s="51"/>
      <c r="F103" s="51"/>
      <c r="G103" s="100" t="e">
        <f t="shared" si="5"/>
        <v>#DIV/0!</v>
      </c>
      <c r="H103" s="51">
        <f t="shared" si="4"/>
        <v>0</v>
      </c>
    </row>
    <row r="104" spans="1:8" ht="38.25" hidden="1">
      <c r="A104" s="12" t="s">
        <v>242</v>
      </c>
      <c r="B104" s="4" t="s">
        <v>153</v>
      </c>
      <c r="C104" s="51"/>
      <c r="D104" s="51"/>
      <c r="E104" s="51"/>
      <c r="F104" s="51"/>
      <c r="G104" s="100" t="e">
        <f t="shared" si="5"/>
        <v>#DIV/0!</v>
      </c>
      <c r="H104" s="51">
        <f t="shared" si="4"/>
        <v>0</v>
      </c>
    </row>
    <row r="105" spans="1:8" ht="12" customHeight="1" hidden="1">
      <c r="A105" s="12" t="s">
        <v>298</v>
      </c>
      <c r="B105" s="4" t="s">
        <v>299</v>
      </c>
      <c r="C105" s="51"/>
      <c r="D105" s="51"/>
      <c r="E105" s="51"/>
      <c r="F105" s="51"/>
      <c r="G105" s="100" t="e">
        <f t="shared" si="5"/>
        <v>#DIV/0!</v>
      </c>
      <c r="H105" s="51">
        <f t="shared" si="4"/>
        <v>0</v>
      </c>
    </row>
    <row r="106" spans="1:8" ht="51" hidden="1">
      <c r="A106" s="12" t="s">
        <v>243</v>
      </c>
      <c r="B106" s="4" t="s">
        <v>154</v>
      </c>
      <c r="C106" s="51"/>
      <c r="D106" s="51"/>
      <c r="E106" s="51"/>
      <c r="F106" s="51"/>
      <c r="G106" s="100" t="e">
        <f t="shared" si="5"/>
        <v>#DIV/0!</v>
      </c>
      <c r="H106" s="51">
        <f t="shared" si="4"/>
        <v>0</v>
      </c>
    </row>
    <row r="107" spans="1:8" s="11" customFormat="1" ht="38.25" hidden="1">
      <c r="A107" s="30" t="s">
        <v>244</v>
      </c>
      <c r="B107" s="5" t="s">
        <v>63</v>
      </c>
      <c r="C107" s="48"/>
      <c r="D107" s="48"/>
      <c r="E107" s="48"/>
      <c r="F107" s="48"/>
      <c r="G107" s="100" t="e">
        <f t="shared" si="5"/>
        <v>#DIV/0!</v>
      </c>
      <c r="H107" s="51">
        <f t="shared" si="4"/>
        <v>0</v>
      </c>
    </row>
    <row r="108" spans="1:8" ht="63.75" hidden="1">
      <c r="A108" s="12" t="s">
        <v>245</v>
      </c>
      <c r="B108" s="4" t="s">
        <v>64</v>
      </c>
      <c r="C108" s="51"/>
      <c r="D108" s="51"/>
      <c r="E108" s="51"/>
      <c r="F108" s="51"/>
      <c r="G108" s="100" t="e">
        <f t="shared" si="5"/>
        <v>#DIV/0!</v>
      </c>
      <c r="H108" s="51">
        <f t="shared" si="4"/>
        <v>0</v>
      </c>
    </row>
    <row r="109" spans="1:8" s="11" customFormat="1" ht="25.5" hidden="1">
      <c r="A109" s="30" t="s">
        <v>246</v>
      </c>
      <c r="B109" s="5" t="s">
        <v>274</v>
      </c>
      <c r="C109" s="48"/>
      <c r="D109" s="48"/>
      <c r="E109" s="48"/>
      <c r="F109" s="48"/>
      <c r="G109" s="100" t="e">
        <f t="shared" si="5"/>
        <v>#DIV/0!</v>
      </c>
      <c r="H109" s="51">
        <f t="shared" si="4"/>
        <v>0</v>
      </c>
    </row>
    <row r="110" spans="1:8" ht="17.25" customHeight="1" hidden="1">
      <c r="A110" s="28" t="s">
        <v>331</v>
      </c>
      <c r="B110" s="8" t="s">
        <v>8</v>
      </c>
      <c r="C110" s="51"/>
      <c r="D110" s="51"/>
      <c r="E110" s="51"/>
      <c r="F110" s="51"/>
      <c r="G110" s="100" t="e">
        <f t="shared" si="5"/>
        <v>#DIV/0!</v>
      </c>
      <c r="H110" s="51">
        <f t="shared" si="4"/>
        <v>0</v>
      </c>
    </row>
    <row r="111" spans="1:8" ht="38.25" hidden="1">
      <c r="A111" s="12" t="s">
        <v>247</v>
      </c>
      <c r="B111" s="4" t="s">
        <v>65</v>
      </c>
      <c r="C111" s="51"/>
      <c r="D111" s="51"/>
      <c r="E111" s="51"/>
      <c r="F111" s="51"/>
      <c r="G111" s="100" t="e">
        <f t="shared" si="5"/>
        <v>#DIV/0!</v>
      </c>
      <c r="H111" s="51">
        <f t="shared" si="4"/>
        <v>0</v>
      </c>
    </row>
    <row r="112" spans="1:8" ht="38.25" hidden="1">
      <c r="A112" s="12" t="s">
        <v>248</v>
      </c>
      <c r="B112" s="4" t="s">
        <v>66</v>
      </c>
      <c r="C112" s="51"/>
      <c r="D112" s="51"/>
      <c r="E112" s="51"/>
      <c r="F112" s="51"/>
      <c r="G112" s="100" t="e">
        <f t="shared" si="5"/>
        <v>#DIV/0!</v>
      </c>
      <c r="H112" s="51">
        <f t="shared" si="4"/>
        <v>0</v>
      </c>
    </row>
    <row r="113" spans="1:8" ht="38.25" hidden="1">
      <c r="A113" s="12" t="s">
        <v>249</v>
      </c>
      <c r="B113" s="4" t="s">
        <v>67</v>
      </c>
      <c r="C113" s="51"/>
      <c r="D113" s="51"/>
      <c r="E113" s="51"/>
      <c r="F113" s="51"/>
      <c r="G113" s="100" t="e">
        <f t="shared" si="5"/>
        <v>#DIV/0!</v>
      </c>
      <c r="H113" s="51">
        <f t="shared" si="4"/>
        <v>0</v>
      </c>
    </row>
    <row r="114" spans="1:8" ht="38.25" hidden="1">
      <c r="A114" s="12" t="s">
        <v>249</v>
      </c>
      <c r="B114" s="4" t="s">
        <v>68</v>
      </c>
      <c r="C114" s="51"/>
      <c r="D114" s="51"/>
      <c r="E114" s="51"/>
      <c r="F114" s="51"/>
      <c r="G114" s="100" t="e">
        <f t="shared" si="5"/>
        <v>#DIV/0!</v>
      </c>
      <c r="H114" s="51">
        <f t="shared" si="4"/>
        <v>0</v>
      </c>
    </row>
    <row r="115" spans="1:8" ht="12.75" hidden="1">
      <c r="A115" s="28" t="s">
        <v>250</v>
      </c>
      <c r="B115" s="8" t="s">
        <v>69</v>
      </c>
      <c r="C115" s="51"/>
      <c r="D115" s="51"/>
      <c r="E115" s="51"/>
      <c r="F115" s="51"/>
      <c r="G115" s="100" t="e">
        <f t="shared" si="5"/>
        <v>#DIV/0!</v>
      </c>
      <c r="H115" s="51">
        <f t="shared" si="4"/>
        <v>0</v>
      </c>
    </row>
    <row r="116" spans="1:8" s="11" customFormat="1" ht="25.5" hidden="1">
      <c r="A116" s="30" t="s">
        <v>251</v>
      </c>
      <c r="B116" s="5" t="s">
        <v>70</v>
      </c>
      <c r="C116" s="48"/>
      <c r="D116" s="48"/>
      <c r="E116" s="48"/>
      <c r="F116" s="48"/>
      <c r="G116" s="100" t="e">
        <f t="shared" si="5"/>
        <v>#DIV/0!</v>
      </c>
      <c r="H116" s="51">
        <f t="shared" si="4"/>
        <v>0</v>
      </c>
    </row>
    <row r="117" spans="1:8" ht="38.25" hidden="1">
      <c r="A117" s="12" t="s">
        <v>251</v>
      </c>
      <c r="B117" s="4" t="s">
        <v>71</v>
      </c>
      <c r="C117" s="51"/>
      <c r="D117" s="51"/>
      <c r="E117" s="51"/>
      <c r="F117" s="51"/>
      <c r="G117" s="100" t="e">
        <f t="shared" si="5"/>
        <v>#DIV/0!</v>
      </c>
      <c r="H117" s="51">
        <f t="shared" si="4"/>
        <v>0</v>
      </c>
    </row>
    <row r="118" spans="1:8" ht="25.5" customHeight="1" hidden="1">
      <c r="A118" s="12" t="s">
        <v>251</v>
      </c>
      <c r="B118" s="4" t="s">
        <v>72</v>
      </c>
      <c r="C118" s="51"/>
      <c r="D118" s="51"/>
      <c r="E118" s="51"/>
      <c r="F118" s="51"/>
      <c r="G118" s="100" t="e">
        <f t="shared" si="5"/>
        <v>#DIV/0!</v>
      </c>
      <c r="H118" s="51">
        <f t="shared" si="4"/>
        <v>0</v>
      </c>
    </row>
    <row r="119" spans="1:8" ht="12.75" hidden="1">
      <c r="A119" s="15"/>
      <c r="B119" s="8" t="s">
        <v>73</v>
      </c>
      <c r="C119" s="51"/>
      <c r="D119" s="54"/>
      <c r="E119" s="54"/>
      <c r="F119" s="54"/>
      <c r="G119" s="100" t="e">
        <f t="shared" si="5"/>
        <v>#DIV/0!</v>
      </c>
      <c r="H119" s="51">
        <f t="shared" si="4"/>
        <v>0</v>
      </c>
    </row>
    <row r="120" spans="1:8" ht="38.25" hidden="1">
      <c r="A120" s="12" t="s">
        <v>251</v>
      </c>
      <c r="B120" s="4" t="s">
        <v>74</v>
      </c>
      <c r="C120" s="51"/>
      <c r="D120" s="51"/>
      <c r="E120" s="51"/>
      <c r="F120" s="51"/>
      <c r="G120" s="100" t="e">
        <f t="shared" si="5"/>
        <v>#DIV/0!</v>
      </c>
      <c r="H120" s="51">
        <f t="shared" si="4"/>
        <v>0</v>
      </c>
    </row>
    <row r="121" spans="1:8" ht="25.5" hidden="1">
      <c r="A121" s="12" t="s">
        <v>252</v>
      </c>
      <c r="B121" s="4" t="s">
        <v>155</v>
      </c>
      <c r="C121" s="51"/>
      <c r="D121" s="51"/>
      <c r="E121" s="51"/>
      <c r="F121" s="51"/>
      <c r="G121" s="100" t="e">
        <f t="shared" si="5"/>
        <v>#DIV/0!</v>
      </c>
      <c r="H121" s="51">
        <f t="shared" si="4"/>
        <v>0</v>
      </c>
    </row>
    <row r="122" spans="1:8" ht="51" hidden="1">
      <c r="A122" s="12" t="s">
        <v>252</v>
      </c>
      <c r="B122" s="4" t="s">
        <v>75</v>
      </c>
      <c r="C122" s="51"/>
      <c r="D122" s="51"/>
      <c r="E122" s="51"/>
      <c r="F122" s="51"/>
      <c r="G122" s="100" t="e">
        <f t="shared" si="5"/>
        <v>#DIV/0!</v>
      </c>
      <c r="H122" s="51">
        <f t="shared" si="4"/>
        <v>0</v>
      </c>
    </row>
    <row r="123" spans="1:8" ht="25.5" hidden="1">
      <c r="A123" s="12" t="s">
        <v>252</v>
      </c>
      <c r="B123" s="4" t="s">
        <v>76</v>
      </c>
      <c r="C123" s="51"/>
      <c r="D123" s="51"/>
      <c r="E123" s="51"/>
      <c r="F123" s="51"/>
      <c r="G123" s="100" t="e">
        <f t="shared" si="5"/>
        <v>#DIV/0!</v>
      </c>
      <c r="H123" s="51">
        <f t="shared" si="4"/>
        <v>0</v>
      </c>
    </row>
    <row r="124" spans="1:8" ht="51" hidden="1">
      <c r="A124" s="12" t="s">
        <v>252</v>
      </c>
      <c r="B124" s="4" t="s">
        <v>77</v>
      </c>
      <c r="C124" s="51"/>
      <c r="D124" s="51"/>
      <c r="E124" s="51"/>
      <c r="F124" s="51"/>
      <c r="G124" s="100" t="e">
        <f t="shared" si="5"/>
        <v>#DIV/0!</v>
      </c>
      <c r="H124" s="51">
        <f t="shared" si="4"/>
        <v>0</v>
      </c>
    </row>
    <row r="125" spans="1:8" ht="25.5" hidden="1">
      <c r="A125" s="12" t="s">
        <v>253</v>
      </c>
      <c r="B125" s="4" t="s">
        <v>156</v>
      </c>
      <c r="C125" s="51"/>
      <c r="D125" s="51"/>
      <c r="E125" s="51"/>
      <c r="F125" s="51"/>
      <c r="G125" s="100" t="e">
        <f t="shared" si="5"/>
        <v>#DIV/0!</v>
      </c>
      <c r="H125" s="51">
        <f t="shared" si="4"/>
        <v>0</v>
      </c>
    </row>
    <row r="126" spans="1:8" ht="25.5" hidden="1">
      <c r="A126" s="14" t="s">
        <v>254</v>
      </c>
      <c r="B126" s="6" t="s">
        <v>157</v>
      </c>
      <c r="C126" s="52"/>
      <c r="D126" s="43"/>
      <c r="E126" s="43"/>
      <c r="F126" s="43"/>
      <c r="G126" s="100" t="e">
        <f t="shared" si="5"/>
        <v>#DIV/0!</v>
      </c>
      <c r="H126" s="51">
        <f t="shared" si="4"/>
        <v>0</v>
      </c>
    </row>
    <row r="127" spans="1:8" ht="25.5" hidden="1">
      <c r="A127" s="14" t="s">
        <v>255</v>
      </c>
      <c r="B127" s="6" t="s">
        <v>158</v>
      </c>
      <c r="C127" s="52"/>
      <c r="D127" s="43"/>
      <c r="E127" s="43"/>
      <c r="F127" s="43"/>
      <c r="G127" s="100" t="e">
        <f t="shared" si="5"/>
        <v>#DIV/0!</v>
      </c>
      <c r="H127" s="51">
        <f t="shared" si="4"/>
        <v>0</v>
      </c>
    </row>
    <row r="128" spans="1:8" ht="27.75" customHeight="1" hidden="1">
      <c r="A128" s="15" t="s">
        <v>255</v>
      </c>
      <c r="B128" s="8" t="s">
        <v>159</v>
      </c>
      <c r="C128" s="51"/>
      <c r="D128" s="54"/>
      <c r="E128" s="54"/>
      <c r="F128" s="54"/>
      <c r="G128" s="100" t="e">
        <f t="shared" si="5"/>
        <v>#DIV/0!</v>
      </c>
      <c r="H128" s="51">
        <f t="shared" si="4"/>
        <v>0</v>
      </c>
    </row>
    <row r="129" spans="1:8" ht="25.5" hidden="1">
      <c r="A129" s="15" t="s">
        <v>256</v>
      </c>
      <c r="B129" s="2" t="s">
        <v>160</v>
      </c>
      <c r="C129" s="48"/>
      <c r="D129" s="54"/>
      <c r="E129" s="54"/>
      <c r="F129" s="54"/>
      <c r="G129" s="100" t="e">
        <f t="shared" si="5"/>
        <v>#DIV/0!</v>
      </c>
      <c r="H129" s="51">
        <f t="shared" si="4"/>
        <v>0</v>
      </c>
    </row>
    <row r="130" spans="1:8" ht="21" customHeight="1" hidden="1">
      <c r="A130" s="28" t="s">
        <v>257</v>
      </c>
      <c r="B130" s="8" t="s">
        <v>78</v>
      </c>
      <c r="C130" s="51"/>
      <c r="D130" s="51"/>
      <c r="E130" s="51"/>
      <c r="F130" s="51"/>
      <c r="G130" s="100" t="e">
        <f t="shared" si="5"/>
        <v>#DIV/0!</v>
      </c>
      <c r="H130" s="51">
        <f t="shared" si="4"/>
        <v>0</v>
      </c>
    </row>
    <row r="131" spans="1:8" ht="21" customHeight="1" hidden="1">
      <c r="A131" s="28" t="s">
        <v>258</v>
      </c>
      <c r="B131" s="8" t="s">
        <v>79</v>
      </c>
      <c r="C131" s="51"/>
      <c r="D131" s="51"/>
      <c r="E131" s="51"/>
      <c r="F131" s="51"/>
      <c r="G131" s="100" t="e">
        <f t="shared" si="5"/>
        <v>#DIV/0!</v>
      </c>
      <c r="H131" s="51">
        <f t="shared" si="4"/>
        <v>0</v>
      </c>
    </row>
    <row r="132" spans="1:8" ht="24.75" customHeight="1" hidden="1">
      <c r="A132" s="12" t="s">
        <v>259</v>
      </c>
      <c r="B132" s="4" t="s">
        <v>80</v>
      </c>
      <c r="C132" s="51"/>
      <c r="D132" s="51"/>
      <c r="E132" s="51"/>
      <c r="F132" s="51"/>
      <c r="G132" s="100" t="e">
        <f t="shared" si="5"/>
        <v>#DIV/0!</v>
      </c>
      <c r="H132" s="51">
        <f t="shared" si="4"/>
        <v>0</v>
      </c>
    </row>
    <row r="133" spans="1:8" ht="24.75" customHeight="1" hidden="1">
      <c r="A133" s="12" t="s">
        <v>335</v>
      </c>
      <c r="B133" s="4" t="s">
        <v>90</v>
      </c>
      <c r="C133" s="51"/>
      <c r="D133" s="51"/>
      <c r="E133" s="51"/>
      <c r="F133" s="51"/>
      <c r="G133" s="100" t="e">
        <f t="shared" si="5"/>
        <v>#DIV/0!</v>
      </c>
      <c r="H133" s="51">
        <f t="shared" si="4"/>
        <v>0</v>
      </c>
    </row>
    <row r="134" spans="1:8" ht="11.25" customHeight="1">
      <c r="A134" s="12" t="s">
        <v>346</v>
      </c>
      <c r="B134" s="4" t="s">
        <v>347</v>
      </c>
      <c r="C134" s="51">
        <v>373.07</v>
      </c>
      <c r="D134" s="51">
        <v>138.072</v>
      </c>
      <c r="E134" s="51"/>
      <c r="F134" s="68">
        <v>138.07248</v>
      </c>
      <c r="G134" s="100">
        <f t="shared" si="5"/>
        <v>100.0003476447071</v>
      </c>
      <c r="H134" s="51">
        <f t="shared" si="4"/>
        <v>0.00048000000001025</v>
      </c>
    </row>
    <row r="135" spans="1:9" s="11" customFormat="1" ht="21" customHeight="1">
      <c r="A135" s="31"/>
      <c r="B135" s="2" t="s">
        <v>81</v>
      </c>
      <c r="C135" s="94">
        <f>C8+C97</f>
        <v>2428.67</v>
      </c>
      <c r="D135" s="67">
        <f>D8+D97</f>
        <v>859.7719999999999</v>
      </c>
      <c r="E135" s="48">
        <f>E97+E8+E134</f>
        <v>0</v>
      </c>
      <c r="F135" s="67">
        <f>F97+F8</f>
        <v>867.01648</v>
      </c>
      <c r="G135" s="98">
        <f t="shared" si="5"/>
        <v>100.8426047835938</v>
      </c>
      <c r="H135" s="48">
        <f t="shared" si="4"/>
        <v>7.244480000000067</v>
      </c>
      <c r="I135" s="45"/>
    </row>
    <row r="136" spans="1:8" ht="12.75">
      <c r="A136" s="15"/>
      <c r="B136" s="8" t="s">
        <v>82</v>
      </c>
      <c r="C136" s="51"/>
      <c r="D136" s="51"/>
      <c r="E136" s="51"/>
      <c r="F136" s="51"/>
      <c r="G136" s="98"/>
      <c r="H136" s="48"/>
    </row>
    <row r="137" spans="1:8" ht="0.75" customHeight="1">
      <c r="A137" s="113"/>
      <c r="B137" s="114" t="s">
        <v>83</v>
      </c>
      <c r="C137" s="115"/>
      <c r="D137" s="115"/>
      <c r="E137" s="115"/>
      <c r="F137" s="115"/>
      <c r="G137" s="116" t="e">
        <f t="shared" si="5"/>
        <v>#DIV/0!</v>
      </c>
      <c r="H137" s="117">
        <f t="shared" si="4"/>
        <v>0</v>
      </c>
    </row>
    <row r="138" spans="1:8" s="11" customFormat="1" ht="12.75">
      <c r="A138" s="122"/>
      <c r="B138" s="111"/>
      <c r="C138" s="112"/>
      <c r="D138" s="112"/>
      <c r="E138" s="112"/>
      <c r="F138" s="112"/>
      <c r="G138" s="123"/>
      <c r="H138" s="112"/>
    </row>
    <row r="139" spans="1:8" ht="0.75" customHeight="1">
      <c r="A139" s="118" t="s">
        <v>260</v>
      </c>
      <c r="B139" s="119" t="s">
        <v>84</v>
      </c>
      <c r="C139" s="120"/>
      <c r="D139" s="120"/>
      <c r="E139" s="120"/>
      <c r="F139" s="120"/>
      <c r="G139" s="121"/>
      <c r="H139" s="120"/>
    </row>
    <row r="140" spans="1:8" ht="51" hidden="1">
      <c r="A140" s="12" t="s">
        <v>261</v>
      </c>
      <c r="B140" s="3" t="s">
        <v>85</v>
      </c>
      <c r="C140" s="50"/>
      <c r="D140" s="51"/>
      <c r="E140" s="51"/>
      <c r="F140" s="51"/>
      <c r="G140" s="54"/>
      <c r="H140" s="51"/>
    </row>
    <row r="141" spans="1:8" ht="63.75" hidden="1">
      <c r="A141" s="12" t="s">
        <v>262</v>
      </c>
      <c r="B141" s="4" t="s">
        <v>86</v>
      </c>
      <c r="C141" s="51"/>
      <c r="D141" s="51"/>
      <c r="E141" s="51"/>
      <c r="F141" s="51"/>
      <c r="G141" s="54"/>
      <c r="H141" s="51"/>
    </row>
    <row r="142" spans="1:8" ht="51" hidden="1">
      <c r="A142" s="12" t="s">
        <v>263</v>
      </c>
      <c r="B142" s="3" t="s">
        <v>85</v>
      </c>
      <c r="C142" s="50"/>
      <c r="D142" s="51"/>
      <c r="E142" s="51"/>
      <c r="F142" s="51"/>
      <c r="G142" s="54"/>
      <c r="H142" s="51"/>
    </row>
    <row r="143" spans="1:8" ht="24.75" customHeight="1" hidden="1">
      <c r="A143" s="12" t="s">
        <v>264</v>
      </c>
      <c r="B143" s="4" t="s">
        <v>87</v>
      </c>
      <c r="C143" s="51"/>
      <c r="D143" s="51"/>
      <c r="E143" s="51"/>
      <c r="F143" s="51"/>
      <c r="G143" s="54"/>
      <c r="H143" s="51"/>
    </row>
    <row r="144" spans="1:8" ht="38.25" hidden="1">
      <c r="A144" s="12" t="s">
        <v>265</v>
      </c>
      <c r="B144" s="3" t="s">
        <v>88</v>
      </c>
      <c r="C144" s="50"/>
      <c r="D144" s="51"/>
      <c r="E144" s="51"/>
      <c r="F144" s="51"/>
      <c r="G144" s="54"/>
      <c r="H144" s="51"/>
    </row>
    <row r="145" spans="1:8" ht="25.5" hidden="1">
      <c r="A145" s="12" t="s">
        <v>266</v>
      </c>
      <c r="B145" s="4" t="s">
        <v>89</v>
      </c>
      <c r="C145" s="51"/>
      <c r="D145" s="51"/>
      <c r="E145" s="51"/>
      <c r="F145" s="51"/>
      <c r="G145" s="54"/>
      <c r="H145" s="51"/>
    </row>
    <row r="146" spans="1:8" ht="63.75" hidden="1">
      <c r="A146" s="12" t="s">
        <v>267</v>
      </c>
      <c r="B146" s="3" t="s">
        <v>90</v>
      </c>
      <c r="C146" s="50"/>
      <c r="D146" s="51"/>
      <c r="E146" s="51"/>
      <c r="F146" s="51"/>
      <c r="G146" s="54"/>
      <c r="H146" s="51"/>
    </row>
    <row r="147" spans="1:8" s="11" customFormat="1" ht="24" hidden="1">
      <c r="A147" s="10" t="s">
        <v>268</v>
      </c>
      <c r="B147" s="2" t="s">
        <v>91</v>
      </c>
      <c r="C147" s="48"/>
      <c r="D147" s="48"/>
      <c r="E147" s="48"/>
      <c r="F147" s="48"/>
      <c r="G147" s="48"/>
      <c r="H147" s="48"/>
    </row>
    <row r="148" spans="1:8" ht="24" hidden="1">
      <c r="A148" s="28" t="s">
        <v>269</v>
      </c>
      <c r="B148" s="8" t="s">
        <v>92</v>
      </c>
      <c r="C148" s="51"/>
      <c r="D148" s="51"/>
      <c r="E148" s="51"/>
      <c r="F148" s="51"/>
      <c r="G148" s="54"/>
      <c r="H148" s="51"/>
    </row>
    <row r="149" spans="1:8" ht="25.5" hidden="1">
      <c r="A149" s="12" t="s">
        <v>270</v>
      </c>
      <c r="B149" s="3" t="s">
        <v>93</v>
      </c>
      <c r="C149" s="50"/>
      <c r="D149" s="51"/>
      <c r="E149" s="51"/>
      <c r="F149" s="51"/>
      <c r="G149" s="54"/>
      <c r="H149" s="51"/>
    </row>
    <row r="150" spans="1:8" ht="24" hidden="1">
      <c r="A150" s="28" t="s">
        <v>271</v>
      </c>
      <c r="B150" s="8" t="s">
        <v>94</v>
      </c>
      <c r="C150" s="51"/>
      <c r="D150" s="51"/>
      <c r="E150" s="51"/>
      <c r="F150" s="51"/>
      <c r="G150" s="54"/>
      <c r="H150" s="51"/>
    </row>
    <row r="151" spans="1:8" ht="0.75" customHeight="1">
      <c r="A151" s="12" t="s">
        <v>272</v>
      </c>
      <c r="B151" s="3" t="s">
        <v>95</v>
      </c>
      <c r="C151" s="50"/>
      <c r="D151" s="51"/>
      <c r="E151" s="51"/>
      <c r="F151" s="51"/>
      <c r="G151" s="54"/>
      <c r="H151" s="51"/>
    </row>
    <row r="152" ht="12.75"/>
  </sheetData>
  <sheetProtection/>
  <mergeCells count="2">
    <mergeCell ref="A5:H5"/>
    <mergeCell ref="B4:D4"/>
  </mergeCells>
  <printOptions/>
  <pageMargins left="0.5511811023622047" right="0.11811023622047245" top="0.15748031496062992" bottom="0.3149606299212598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100" zoomScalePageLayoutView="0" workbookViewId="0" topLeftCell="A1">
      <selection activeCell="P16" sqref="P16"/>
    </sheetView>
  </sheetViews>
  <sheetFormatPr defaultColWidth="9.00390625" defaultRowHeight="12.75"/>
  <cols>
    <col min="1" max="1" width="31.25390625" style="17" customWidth="1"/>
    <col min="2" max="2" width="3.25390625" style="18" customWidth="1"/>
    <col min="3" max="3" width="3.375" style="18" customWidth="1"/>
    <col min="4" max="4" width="7.00390625" style="41" customWidth="1"/>
    <col min="5" max="5" width="8.25390625" style="41" customWidth="1"/>
    <col min="6" max="6" width="6.875" style="41" customWidth="1"/>
    <col min="7" max="7" width="7.125" style="41" customWidth="1"/>
    <col min="8" max="8" width="6.375" style="41" customWidth="1"/>
    <col min="9" max="9" width="7.75390625" style="41" customWidth="1"/>
    <col min="10" max="10" width="7.00390625" style="41" customWidth="1"/>
    <col min="11" max="11" width="6.625" style="41" customWidth="1"/>
    <col min="12" max="16384" width="9.125" style="17" customWidth="1"/>
  </cols>
  <sheetData>
    <row r="1" spans="1:11" ht="13.5" customHeight="1">
      <c r="A1" s="193" t="s">
        <v>415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3.5" customHeight="1">
      <c r="A2" s="193" t="s">
        <v>414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3.5" customHeight="1">
      <c r="A3" s="193" t="s">
        <v>416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3.5" customHeight="1">
      <c r="A4" s="193" t="s">
        <v>417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8" ht="9" customHeight="1">
      <c r="A5" s="19"/>
      <c r="H5" s="40"/>
    </row>
    <row r="6" spans="1:11" ht="13.5" customHeight="1">
      <c r="A6" s="187" t="s">
        <v>398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21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s="19" customFormat="1" ht="15" customHeight="1">
      <c r="A8" s="190" t="s">
        <v>96</v>
      </c>
      <c r="B8" s="191" t="s">
        <v>275</v>
      </c>
      <c r="C8" s="192" t="s">
        <v>276</v>
      </c>
      <c r="D8" s="184" t="s">
        <v>307</v>
      </c>
      <c r="E8" s="182" t="s">
        <v>332</v>
      </c>
      <c r="F8" s="183" t="s">
        <v>303</v>
      </c>
      <c r="G8" s="183"/>
      <c r="H8" s="183"/>
      <c r="I8" s="183" t="s">
        <v>278</v>
      </c>
      <c r="J8" s="183"/>
      <c r="K8" s="183"/>
    </row>
    <row r="9" spans="1:11" s="19" customFormat="1" ht="21" customHeight="1">
      <c r="A9" s="190"/>
      <c r="B9" s="191"/>
      <c r="C9" s="192"/>
      <c r="D9" s="185"/>
      <c r="E9" s="182"/>
      <c r="F9" s="182" t="s">
        <v>277</v>
      </c>
      <c r="G9" s="182" t="s">
        <v>97</v>
      </c>
      <c r="H9" s="182" t="s">
        <v>12</v>
      </c>
      <c r="I9" s="182" t="s">
        <v>277</v>
      </c>
      <c r="J9" s="182" t="s">
        <v>97</v>
      </c>
      <c r="K9" s="182" t="s">
        <v>12</v>
      </c>
    </row>
    <row r="10" spans="1:11" s="19" customFormat="1" ht="30" customHeight="1">
      <c r="A10" s="190"/>
      <c r="B10" s="191"/>
      <c r="C10" s="192"/>
      <c r="D10" s="185"/>
      <c r="E10" s="182"/>
      <c r="F10" s="182"/>
      <c r="G10" s="182"/>
      <c r="H10" s="182"/>
      <c r="I10" s="182"/>
      <c r="J10" s="182"/>
      <c r="K10" s="182"/>
    </row>
    <row r="11" spans="1:11" s="19" customFormat="1" ht="35.25" customHeight="1">
      <c r="A11" s="190"/>
      <c r="B11" s="191"/>
      <c r="C11" s="192"/>
      <c r="D11" s="185"/>
      <c r="E11" s="182"/>
      <c r="F11" s="182"/>
      <c r="G11" s="182"/>
      <c r="H11" s="182"/>
      <c r="I11" s="182"/>
      <c r="J11" s="182"/>
      <c r="K11" s="182"/>
    </row>
    <row r="12" spans="1:11" s="19" customFormat="1" ht="17.25" customHeight="1">
      <c r="A12" s="190"/>
      <c r="B12" s="191"/>
      <c r="C12" s="192"/>
      <c r="D12" s="185"/>
      <c r="E12" s="182"/>
      <c r="F12" s="182"/>
      <c r="G12" s="182"/>
      <c r="H12" s="182"/>
      <c r="I12" s="182"/>
      <c r="J12" s="182"/>
      <c r="K12" s="182"/>
    </row>
    <row r="13" spans="1:11" s="19" customFormat="1" ht="17.25" customHeight="1">
      <c r="A13" s="190"/>
      <c r="B13" s="26"/>
      <c r="C13" s="27"/>
      <c r="D13" s="186"/>
      <c r="E13" s="182"/>
      <c r="F13" s="182"/>
      <c r="G13" s="182"/>
      <c r="H13" s="182"/>
      <c r="I13" s="182"/>
      <c r="J13" s="182"/>
      <c r="K13" s="182"/>
    </row>
    <row r="14" spans="1:11" s="23" customFormat="1" ht="15" customHeight="1">
      <c r="A14" s="22" t="s">
        <v>98</v>
      </c>
      <c r="B14" s="101">
        <v>1</v>
      </c>
      <c r="C14" s="102"/>
      <c r="D14" s="48">
        <f>D15+D16+D17+D20+D21+D31</f>
        <v>1326.73</v>
      </c>
      <c r="E14" s="48">
        <f>E15+E16+E17+E20+E21+E31</f>
        <v>523.88716</v>
      </c>
      <c r="F14" s="48">
        <f>F15+F16+F17+F20+F21+F31</f>
        <v>523.88716</v>
      </c>
      <c r="G14" s="48">
        <f>F14/E14*100</f>
        <v>100</v>
      </c>
      <c r="H14" s="48">
        <f>F14-E14</f>
        <v>0</v>
      </c>
      <c r="I14" s="48">
        <f>I17+I16+I21+I31+I20+I15</f>
        <v>523.88716</v>
      </c>
      <c r="J14" s="48">
        <f>I14/E14*100</f>
        <v>100</v>
      </c>
      <c r="K14" s="48">
        <f>I14-E14</f>
        <v>0</v>
      </c>
    </row>
    <row r="15" spans="1:11" s="23" customFormat="1" ht="55.5" customHeight="1">
      <c r="A15" s="22" t="s">
        <v>385</v>
      </c>
      <c r="B15" s="101">
        <v>1</v>
      </c>
      <c r="C15" s="102">
        <v>2</v>
      </c>
      <c r="D15" s="51">
        <v>251.75</v>
      </c>
      <c r="E15" s="68">
        <v>79.10131</v>
      </c>
      <c r="F15" s="68">
        <v>79.10131</v>
      </c>
      <c r="G15" s="51">
        <f>F15/E15*100</f>
        <v>100</v>
      </c>
      <c r="H15" s="51">
        <f>F15-E15</f>
        <v>0</v>
      </c>
      <c r="I15" s="68">
        <v>79.10131</v>
      </c>
      <c r="J15" s="51">
        <f>I15/E15*100</f>
        <v>100</v>
      </c>
      <c r="K15" s="51">
        <f>I15-E15</f>
        <v>0</v>
      </c>
    </row>
    <row r="16" spans="1:11" ht="57" customHeight="1">
      <c r="A16" s="56" t="s">
        <v>351</v>
      </c>
      <c r="B16" s="103">
        <v>1</v>
      </c>
      <c r="C16" s="103">
        <v>3</v>
      </c>
      <c r="D16" s="51">
        <v>36</v>
      </c>
      <c r="E16" s="51">
        <v>18</v>
      </c>
      <c r="F16" s="51">
        <v>18</v>
      </c>
      <c r="G16" s="51">
        <f aca="true" t="shared" si="0" ref="G16:G30">F16/E16*100</f>
        <v>100</v>
      </c>
      <c r="H16" s="51">
        <f aca="true" t="shared" si="1" ref="H16:H31">F16-E16</f>
        <v>0</v>
      </c>
      <c r="I16" s="51">
        <v>18</v>
      </c>
      <c r="J16" s="51">
        <f aca="true" t="shared" si="2" ref="J16:J30">I16/E16*100</f>
        <v>100</v>
      </c>
      <c r="K16" s="51">
        <f aca="true" t="shared" si="3" ref="K16:K31">I16-E16</f>
        <v>0</v>
      </c>
    </row>
    <row r="17" spans="1:11" ht="63" customHeight="1">
      <c r="A17" s="21" t="s">
        <v>279</v>
      </c>
      <c r="B17" s="103">
        <v>1</v>
      </c>
      <c r="C17" s="103">
        <v>4</v>
      </c>
      <c r="D17" s="51">
        <v>1018.98</v>
      </c>
      <c r="E17" s="68">
        <v>423.68585</v>
      </c>
      <c r="F17" s="68">
        <v>423.68585</v>
      </c>
      <c r="G17" s="51">
        <f t="shared" si="0"/>
        <v>100</v>
      </c>
      <c r="H17" s="51">
        <f t="shared" si="1"/>
        <v>0</v>
      </c>
      <c r="I17" s="51">
        <v>423.68585</v>
      </c>
      <c r="J17" s="51">
        <f t="shared" si="2"/>
        <v>100</v>
      </c>
      <c r="K17" s="51">
        <f t="shared" si="3"/>
        <v>0</v>
      </c>
    </row>
    <row r="18" spans="1:11" ht="0.75" customHeight="1">
      <c r="A18" s="20" t="s">
        <v>99</v>
      </c>
      <c r="B18" s="104">
        <v>1</v>
      </c>
      <c r="C18" s="104">
        <v>5</v>
      </c>
      <c r="D18" s="51"/>
      <c r="E18" s="51"/>
      <c r="F18" s="51"/>
      <c r="G18" s="51" t="e">
        <f t="shared" si="0"/>
        <v>#DIV/0!</v>
      </c>
      <c r="H18" s="51">
        <f t="shared" si="1"/>
        <v>0</v>
      </c>
      <c r="I18" s="51"/>
      <c r="J18" s="51" t="e">
        <f t="shared" si="2"/>
        <v>#DIV/0!</v>
      </c>
      <c r="K18" s="51">
        <f t="shared" si="3"/>
        <v>0</v>
      </c>
    </row>
    <row r="19" spans="1:11" ht="14.25" customHeight="1" hidden="1">
      <c r="A19" s="21" t="s">
        <v>281</v>
      </c>
      <c r="B19" s="103">
        <v>1</v>
      </c>
      <c r="C19" s="103">
        <v>6</v>
      </c>
      <c r="D19" s="51"/>
      <c r="E19" s="51"/>
      <c r="F19" s="51"/>
      <c r="G19" s="51" t="e">
        <f t="shared" si="0"/>
        <v>#DIV/0!</v>
      </c>
      <c r="H19" s="51">
        <f t="shared" si="1"/>
        <v>0</v>
      </c>
      <c r="I19" s="51"/>
      <c r="J19" s="51" t="e">
        <f t="shared" si="2"/>
        <v>#DIV/0!</v>
      </c>
      <c r="K19" s="51">
        <f t="shared" si="3"/>
        <v>0</v>
      </c>
    </row>
    <row r="20" spans="1:11" ht="24.75" customHeight="1">
      <c r="A20" s="21" t="s">
        <v>280</v>
      </c>
      <c r="B20" s="103">
        <v>1</v>
      </c>
      <c r="C20" s="103">
        <v>7</v>
      </c>
      <c r="D20" s="51"/>
      <c r="E20" s="51"/>
      <c r="F20" s="51"/>
      <c r="G20" s="51"/>
      <c r="H20" s="51">
        <f t="shared" si="1"/>
        <v>0</v>
      </c>
      <c r="I20" s="51"/>
      <c r="J20" s="51"/>
      <c r="K20" s="51">
        <f t="shared" si="3"/>
        <v>0</v>
      </c>
    </row>
    <row r="21" spans="1:11" ht="12">
      <c r="A21" s="20" t="s">
        <v>100</v>
      </c>
      <c r="B21" s="104">
        <v>1</v>
      </c>
      <c r="C21" s="104">
        <v>11</v>
      </c>
      <c r="D21" s="51">
        <v>20</v>
      </c>
      <c r="E21" s="51">
        <v>3.1</v>
      </c>
      <c r="F21" s="51">
        <v>3.1</v>
      </c>
      <c r="G21" s="51">
        <f t="shared" si="0"/>
        <v>100</v>
      </c>
      <c r="H21" s="51">
        <f t="shared" si="1"/>
        <v>0</v>
      </c>
      <c r="I21" s="51">
        <v>3.1</v>
      </c>
      <c r="J21" s="51">
        <f t="shared" si="2"/>
        <v>100</v>
      </c>
      <c r="K21" s="51">
        <f t="shared" si="3"/>
        <v>0</v>
      </c>
    </row>
    <row r="22" spans="1:13" ht="24" hidden="1">
      <c r="A22" s="20" t="s">
        <v>306</v>
      </c>
      <c r="B22" s="104">
        <v>1</v>
      </c>
      <c r="C22" s="104">
        <v>15</v>
      </c>
      <c r="D22" s="51"/>
      <c r="E22" s="51"/>
      <c r="F22" s="51"/>
      <c r="G22" s="48" t="e">
        <f t="shared" si="0"/>
        <v>#DIV/0!</v>
      </c>
      <c r="H22" s="51">
        <f t="shared" si="1"/>
        <v>0</v>
      </c>
      <c r="I22" s="51"/>
      <c r="J22" s="51" t="e">
        <f t="shared" si="2"/>
        <v>#DIV/0!</v>
      </c>
      <c r="K22" s="51">
        <f t="shared" si="3"/>
        <v>0</v>
      </c>
      <c r="M22" s="23"/>
    </row>
    <row r="23" spans="1:13" s="23" customFormat="1" ht="12" hidden="1">
      <c r="A23" s="22" t="s">
        <v>101</v>
      </c>
      <c r="B23" s="101">
        <v>2</v>
      </c>
      <c r="C23" s="102"/>
      <c r="D23" s="105"/>
      <c r="E23" s="48"/>
      <c r="F23" s="48"/>
      <c r="G23" s="48" t="e">
        <f t="shared" si="0"/>
        <v>#DIV/0!</v>
      </c>
      <c r="H23" s="51">
        <f t="shared" si="1"/>
        <v>0</v>
      </c>
      <c r="I23" s="48"/>
      <c r="J23" s="51" t="e">
        <f t="shared" si="2"/>
        <v>#DIV/0!</v>
      </c>
      <c r="K23" s="51">
        <f t="shared" si="3"/>
        <v>0</v>
      </c>
      <c r="M23" s="17"/>
    </row>
    <row r="24" spans="1:13" ht="24" hidden="1">
      <c r="A24" s="21" t="s">
        <v>282</v>
      </c>
      <c r="B24" s="103">
        <v>2</v>
      </c>
      <c r="C24" s="103">
        <v>2</v>
      </c>
      <c r="D24" s="51"/>
      <c r="E24" s="51"/>
      <c r="F24" s="51"/>
      <c r="G24" s="48" t="e">
        <f t="shared" si="0"/>
        <v>#DIV/0!</v>
      </c>
      <c r="H24" s="51">
        <f t="shared" si="1"/>
        <v>0</v>
      </c>
      <c r="I24" s="51"/>
      <c r="J24" s="51" t="e">
        <f t="shared" si="2"/>
        <v>#DIV/0!</v>
      </c>
      <c r="K24" s="51">
        <f t="shared" si="3"/>
        <v>0</v>
      </c>
      <c r="M24" s="23"/>
    </row>
    <row r="25" spans="1:13" s="23" customFormat="1" ht="24" hidden="1">
      <c r="A25" s="24" t="s">
        <v>283</v>
      </c>
      <c r="B25" s="106">
        <v>3</v>
      </c>
      <c r="C25" s="102"/>
      <c r="D25" s="105"/>
      <c r="E25" s="48"/>
      <c r="F25" s="48"/>
      <c r="G25" s="48" t="e">
        <f t="shared" si="0"/>
        <v>#DIV/0!</v>
      </c>
      <c r="H25" s="51">
        <f t="shared" si="1"/>
        <v>0</v>
      </c>
      <c r="I25" s="48"/>
      <c r="J25" s="51" t="e">
        <f t="shared" si="2"/>
        <v>#DIV/0!</v>
      </c>
      <c r="K25" s="51">
        <f t="shared" si="3"/>
        <v>0</v>
      </c>
      <c r="M25" s="17"/>
    </row>
    <row r="26" spans="1:11" ht="12" hidden="1">
      <c r="A26" s="20" t="s">
        <v>102</v>
      </c>
      <c r="B26" s="104">
        <v>3</v>
      </c>
      <c r="C26" s="104">
        <v>2</v>
      </c>
      <c r="D26" s="51"/>
      <c r="E26" s="51"/>
      <c r="F26" s="51"/>
      <c r="G26" s="48" t="e">
        <f t="shared" si="0"/>
        <v>#DIV/0!</v>
      </c>
      <c r="H26" s="51">
        <f t="shared" si="1"/>
        <v>0</v>
      </c>
      <c r="I26" s="51"/>
      <c r="J26" s="51" t="e">
        <f t="shared" si="2"/>
        <v>#DIV/0!</v>
      </c>
      <c r="K26" s="51">
        <f t="shared" si="3"/>
        <v>0</v>
      </c>
    </row>
    <row r="27" spans="1:11" ht="48" hidden="1">
      <c r="A27" s="21" t="s">
        <v>103</v>
      </c>
      <c r="B27" s="103">
        <v>3</v>
      </c>
      <c r="C27" s="103">
        <v>9</v>
      </c>
      <c r="D27" s="51"/>
      <c r="E27" s="51"/>
      <c r="F27" s="51"/>
      <c r="G27" s="48" t="e">
        <f t="shared" si="0"/>
        <v>#DIV/0!</v>
      </c>
      <c r="H27" s="51">
        <f t="shared" si="1"/>
        <v>0</v>
      </c>
      <c r="I27" s="51"/>
      <c r="J27" s="51" t="e">
        <f t="shared" si="2"/>
        <v>#DIV/0!</v>
      </c>
      <c r="K27" s="51">
        <f t="shared" si="3"/>
        <v>0</v>
      </c>
    </row>
    <row r="28" spans="1:11" ht="24" hidden="1">
      <c r="A28" s="57" t="s">
        <v>323</v>
      </c>
      <c r="B28" s="103">
        <v>1</v>
      </c>
      <c r="C28" s="103">
        <v>15</v>
      </c>
      <c r="D28" s="51"/>
      <c r="E28" s="51"/>
      <c r="F28" s="51"/>
      <c r="G28" s="48" t="e">
        <f t="shared" si="0"/>
        <v>#DIV/0!</v>
      </c>
      <c r="H28" s="51">
        <f t="shared" si="1"/>
        <v>0</v>
      </c>
      <c r="I28" s="51"/>
      <c r="J28" s="51" t="e">
        <f t="shared" si="2"/>
        <v>#DIV/0!</v>
      </c>
      <c r="K28" s="51">
        <f t="shared" si="3"/>
        <v>0</v>
      </c>
    </row>
    <row r="29" spans="1:11" ht="24" hidden="1">
      <c r="A29" s="21" t="s">
        <v>304</v>
      </c>
      <c r="B29" s="103">
        <v>1</v>
      </c>
      <c r="C29" s="103">
        <v>15</v>
      </c>
      <c r="D29" s="51"/>
      <c r="E29" s="51"/>
      <c r="F29" s="51"/>
      <c r="G29" s="48" t="e">
        <f t="shared" si="0"/>
        <v>#DIV/0!</v>
      </c>
      <c r="H29" s="51">
        <f t="shared" si="1"/>
        <v>0</v>
      </c>
      <c r="I29" s="51"/>
      <c r="J29" s="51" t="e">
        <f t="shared" si="2"/>
        <v>#DIV/0!</v>
      </c>
      <c r="K29" s="51">
        <f t="shared" si="3"/>
        <v>0</v>
      </c>
    </row>
    <row r="30" spans="1:11" ht="24" hidden="1">
      <c r="A30" s="21" t="s">
        <v>305</v>
      </c>
      <c r="B30" s="103">
        <v>1</v>
      </c>
      <c r="C30" s="103">
        <v>15</v>
      </c>
      <c r="D30" s="51"/>
      <c r="E30" s="51"/>
      <c r="F30" s="51"/>
      <c r="G30" s="48" t="e">
        <f t="shared" si="0"/>
        <v>#DIV/0!</v>
      </c>
      <c r="H30" s="51">
        <f t="shared" si="1"/>
        <v>0</v>
      </c>
      <c r="I30" s="51"/>
      <c r="J30" s="51" t="e">
        <f t="shared" si="2"/>
        <v>#DIV/0!</v>
      </c>
      <c r="K30" s="51">
        <f t="shared" si="3"/>
        <v>0</v>
      </c>
    </row>
    <row r="31" spans="1:13" ht="12">
      <c r="A31" s="21" t="s">
        <v>350</v>
      </c>
      <c r="B31" s="103">
        <v>1</v>
      </c>
      <c r="C31" s="103">
        <v>14</v>
      </c>
      <c r="D31" s="51">
        <v>0</v>
      </c>
      <c r="E31" s="51">
        <v>0</v>
      </c>
      <c r="F31" s="51">
        <v>0</v>
      </c>
      <c r="G31" s="48"/>
      <c r="H31" s="51">
        <f t="shared" si="1"/>
        <v>0</v>
      </c>
      <c r="I31" s="51">
        <v>0</v>
      </c>
      <c r="J31" s="51"/>
      <c r="K31" s="51">
        <f t="shared" si="3"/>
        <v>0</v>
      </c>
      <c r="M31" s="23"/>
    </row>
    <row r="32" spans="1:13" s="23" customFormat="1" ht="13.5" customHeight="1">
      <c r="A32" s="58" t="s">
        <v>101</v>
      </c>
      <c r="B32" s="101">
        <v>2</v>
      </c>
      <c r="C32" s="102">
        <v>2</v>
      </c>
      <c r="D32" s="48">
        <v>59.1</v>
      </c>
      <c r="E32" s="67">
        <v>12.15062</v>
      </c>
      <c r="F32" s="67">
        <v>12.15062</v>
      </c>
      <c r="G32" s="48">
        <f>F32/E32*100</f>
        <v>100</v>
      </c>
      <c r="H32" s="48">
        <f>F32-E32</f>
        <v>0</v>
      </c>
      <c r="I32" s="67">
        <v>12.15062</v>
      </c>
      <c r="J32" s="48">
        <f>I32/E32*100</f>
        <v>100</v>
      </c>
      <c r="K32" s="48">
        <f>I32-E32</f>
        <v>0</v>
      </c>
      <c r="M32" s="17"/>
    </row>
    <row r="33" spans="1:13" s="23" customFormat="1" ht="13.5" customHeight="1">
      <c r="A33" s="58" t="s">
        <v>396</v>
      </c>
      <c r="B33" s="101">
        <v>4</v>
      </c>
      <c r="C33" s="102"/>
      <c r="D33" s="48">
        <f>D40</f>
        <v>15.2</v>
      </c>
      <c r="E33" s="67">
        <f>E40</f>
        <v>15.20548</v>
      </c>
      <c r="F33" s="67">
        <f>F40</f>
        <v>15.20548</v>
      </c>
      <c r="G33" s="48">
        <f aca="true" t="shared" si="4" ref="G33:G40">F33/E33*100</f>
        <v>100</v>
      </c>
      <c r="H33" s="48">
        <f aca="true" t="shared" si="5" ref="H33:H40">F33-E33</f>
        <v>0</v>
      </c>
      <c r="I33" s="67">
        <f>I40</f>
        <v>15.20548</v>
      </c>
      <c r="J33" s="48">
        <f aca="true" t="shared" si="6" ref="J33:J40">I33/E33*100</f>
        <v>100</v>
      </c>
      <c r="K33" s="48">
        <f aca="true" t="shared" si="7" ref="K33:K40">I33-E33</f>
        <v>0</v>
      </c>
      <c r="M33" s="17"/>
    </row>
    <row r="34" spans="1:11" ht="1.5" customHeight="1" hidden="1">
      <c r="A34" s="20" t="s">
        <v>104</v>
      </c>
      <c r="B34" s="104">
        <v>4</v>
      </c>
      <c r="C34" s="104">
        <v>1</v>
      </c>
      <c r="D34" s="51"/>
      <c r="E34" s="51"/>
      <c r="F34" s="51"/>
      <c r="G34" s="48" t="e">
        <f t="shared" si="4"/>
        <v>#DIV/0!</v>
      </c>
      <c r="H34" s="48">
        <f t="shared" si="5"/>
        <v>0</v>
      </c>
      <c r="I34" s="51"/>
      <c r="J34" s="48" t="e">
        <f t="shared" si="6"/>
        <v>#DIV/0!</v>
      </c>
      <c r="K34" s="48">
        <f t="shared" si="7"/>
        <v>0</v>
      </c>
    </row>
    <row r="35" spans="1:11" ht="18" customHeight="1" hidden="1">
      <c r="A35" s="20" t="s">
        <v>105</v>
      </c>
      <c r="B35" s="104">
        <v>4</v>
      </c>
      <c r="C35" s="104">
        <v>7</v>
      </c>
      <c r="D35" s="51"/>
      <c r="E35" s="51"/>
      <c r="F35" s="51"/>
      <c r="G35" s="48" t="e">
        <f t="shared" si="4"/>
        <v>#DIV/0!</v>
      </c>
      <c r="H35" s="48">
        <f t="shared" si="5"/>
        <v>0</v>
      </c>
      <c r="I35" s="51"/>
      <c r="J35" s="48" t="e">
        <f t="shared" si="6"/>
        <v>#DIV/0!</v>
      </c>
      <c r="K35" s="48">
        <f t="shared" si="7"/>
        <v>0</v>
      </c>
    </row>
    <row r="36" spans="1:11" ht="17.25" customHeight="1" hidden="1">
      <c r="A36" s="20" t="s">
        <v>106</v>
      </c>
      <c r="B36" s="104">
        <v>4</v>
      </c>
      <c r="C36" s="104">
        <v>8</v>
      </c>
      <c r="D36" s="51"/>
      <c r="E36" s="51"/>
      <c r="F36" s="51"/>
      <c r="G36" s="48" t="e">
        <f t="shared" si="4"/>
        <v>#DIV/0!</v>
      </c>
      <c r="H36" s="48">
        <f t="shared" si="5"/>
        <v>0</v>
      </c>
      <c r="I36" s="51"/>
      <c r="J36" s="48" t="e">
        <f t="shared" si="6"/>
        <v>#DIV/0!</v>
      </c>
      <c r="K36" s="48">
        <f t="shared" si="7"/>
        <v>0</v>
      </c>
    </row>
    <row r="37" spans="1:11" ht="17.25" customHeight="1" hidden="1">
      <c r="A37" s="20" t="s">
        <v>107</v>
      </c>
      <c r="B37" s="104">
        <v>4</v>
      </c>
      <c r="C37" s="104">
        <v>9</v>
      </c>
      <c r="D37" s="51"/>
      <c r="E37" s="51"/>
      <c r="F37" s="51"/>
      <c r="G37" s="48" t="e">
        <f t="shared" si="4"/>
        <v>#DIV/0!</v>
      </c>
      <c r="H37" s="48">
        <f t="shared" si="5"/>
        <v>0</v>
      </c>
      <c r="I37" s="51"/>
      <c r="J37" s="48" t="e">
        <f t="shared" si="6"/>
        <v>#DIV/0!</v>
      </c>
      <c r="K37" s="48">
        <f t="shared" si="7"/>
        <v>0</v>
      </c>
    </row>
    <row r="38" spans="1:11" ht="24" customHeight="1" hidden="1">
      <c r="A38" s="21" t="s">
        <v>108</v>
      </c>
      <c r="B38" s="103">
        <v>4</v>
      </c>
      <c r="C38" s="103">
        <v>10</v>
      </c>
      <c r="D38" s="51"/>
      <c r="E38" s="51"/>
      <c r="F38" s="51"/>
      <c r="G38" s="48" t="e">
        <f t="shared" si="4"/>
        <v>#DIV/0!</v>
      </c>
      <c r="H38" s="48">
        <f t="shared" si="5"/>
        <v>0</v>
      </c>
      <c r="I38" s="51"/>
      <c r="J38" s="48" t="e">
        <f t="shared" si="6"/>
        <v>#DIV/0!</v>
      </c>
      <c r="K38" s="48">
        <f t="shared" si="7"/>
        <v>0</v>
      </c>
    </row>
    <row r="39" spans="1:13" ht="23.25" customHeight="1" hidden="1">
      <c r="A39" s="21" t="s">
        <v>109</v>
      </c>
      <c r="B39" s="103">
        <v>4</v>
      </c>
      <c r="C39" s="103">
        <v>11</v>
      </c>
      <c r="D39" s="51"/>
      <c r="E39" s="51"/>
      <c r="F39" s="51"/>
      <c r="G39" s="48" t="e">
        <f t="shared" si="4"/>
        <v>#DIV/0!</v>
      </c>
      <c r="H39" s="48">
        <f t="shared" si="5"/>
        <v>0</v>
      </c>
      <c r="I39" s="51"/>
      <c r="J39" s="48" t="e">
        <f t="shared" si="6"/>
        <v>#DIV/0!</v>
      </c>
      <c r="K39" s="48">
        <f t="shared" si="7"/>
        <v>0</v>
      </c>
      <c r="M39" s="23"/>
    </row>
    <row r="40" spans="1:13" ht="23.25" customHeight="1">
      <c r="A40" s="21" t="s">
        <v>397</v>
      </c>
      <c r="B40" s="103">
        <v>4</v>
      </c>
      <c r="C40" s="103">
        <v>12</v>
      </c>
      <c r="D40" s="51">
        <v>15.2</v>
      </c>
      <c r="E40" s="51">
        <v>15.20548</v>
      </c>
      <c r="F40" s="51">
        <v>15.20548</v>
      </c>
      <c r="G40" s="48">
        <f t="shared" si="4"/>
        <v>100</v>
      </c>
      <c r="H40" s="48">
        <f t="shared" si="5"/>
        <v>0</v>
      </c>
      <c r="I40" s="51">
        <v>15.20548</v>
      </c>
      <c r="J40" s="48">
        <f t="shared" si="6"/>
        <v>100</v>
      </c>
      <c r="K40" s="48">
        <f t="shared" si="7"/>
        <v>0</v>
      </c>
      <c r="M40" s="23"/>
    </row>
    <row r="41" spans="1:13" s="23" customFormat="1" ht="15.75" customHeight="1">
      <c r="A41" s="22" t="s">
        <v>110</v>
      </c>
      <c r="B41" s="101">
        <v>5</v>
      </c>
      <c r="C41" s="102"/>
      <c r="D41" s="48">
        <f>D42+D43+D44</f>
        <v>521.95</v>
      </c>
      <c r="E41" s="67">
        <f>E42+E43+E44</f>
        <v>153.0649</v>
      </c>
      <c r="F41" s="67">
        <f>F42+F43+F44</f>
        <v>153.0649</v>
      </c>
      <c r="G41" s="48">
        <f>F41/E41*100</f>
        <v>100</v>
      </c>
      <c r="H41" s="48">
        <f>F41-E41</f>
        <v>0</v>
      </c>
      <c r="I41" s="48">
        <f>I42+I43+I44</f>
        <v>153.0649</v>
      </c>
      <c r="J41" s="48">
        <f aca="true" t="shared" si="8" ref="J41:J46">I41/E41*100</f>
        <v>100</v>
      </c>
      <c r="K41" s="107">
        <f>I41-E41</f>
        <v>0</v>
      </c>
      <c r="L41" s="42"/>
      <c r="M41" s="17"/>
    </row>
    <row r="42" spans="1:11" ht="14.25" customHeight="1">
      <c r="A42" s="20" t="s">
        <v>284</v>
      </c>
      <c r="B42" s="104">
        <v>5</v>
      </c>
      <c r="C42" s="27">
        <v>1</v>
      </c>
      <c r="D42" s="51">
        <v>34.467</v>
      </c>
      <c r="E42" s="51">
        <v>32.367</v>
      </c>
      <c r="F42" s="51">
        <v>32.367</v>
      </c>
      <c r="G42" s="51">
        <f>F42/E42*100</f>
        <v>100</v>
      </c>
      <c r="H42" s="51">
        <f>F42-E42</f>
        <v>0</v>
      </c>
      <c r="I42" s="51">
        <v>32.367</v>
      </c>
      <c r="J42" s="51">
        <f t="shared" si="8"/>
        <v>100</v>
      </c>
      <c r="K42" s="110">
        <f>I42-E42</f>
        <v>0</v>
      </c>
    </row>
    <row r="43" spans="1:11" ht="15.75" customHeight="1">
      <c r="A43" s="20" t="s">
        <v>111</v>
      </c>
      <c r="B43" s="104">
        <v>5</v>
      </c>
      <c r="C43" s="104">
        <v>2</v>
      </c>
      <c r="D43" s="51">
        <v>0</v>
      </c>
      <c r="E43" s="51">
        <v>0</v>
      </c>
      <c r="F43" s="51">
        <v>0</v>
      </c>
      <c r="G43" s="51"/>
      <c r="H43" s="51">
        <f>F43-E43</f>
        <v>0</v>
      </c>
      <c r="I43" s="51">
        <v>0</v>
      </c>
      <c r="J43" s="51"/>
      <c r="K43" s="110">
        <f aca="true" t="shared" si="9" ref="K43:K52">I43-E43</f>
        <v>0</v>
      </c>
    </row>
    <row r="44" spans="1:13" ht="15.75" customHeight="1">
      <c r="A44" s="21" t="s">
        <v>363</v>
      </c>
      <c r="B44" s="103">
        <v>5</v>
      </c>
      <c r="C44" s="103">
        <v>3</v>
      </c>
      <c r="D44" s="68">
        <v>487.483</v>
      </c>
      <c r="E44" s="68">
        <v>120.6979</v>
      </c>
      <c r="F44" s="68">
        <v>120.6979</v>
      </c>
      <c r="G44" s="51">
        <f>F44/E44*100</f>
        <v>100</v>
      </c>
      <c r="H44" s="51">
        <f>F44-E44</f>
        <v>0</v>
      </c>
      <c r="I44" s="68">
        <v>120.6979</v>
      </c>
      <c r="J44" s="51">
        <f t="shared" si="8"/>
        <v>100</v>
      </c>
      <c r="K44" s="110">
        <f t="shared" si="9"/>
        <v>0</v>
      </c>
      <c r="M44" s="23"/>
    </row>
    <row r="45" spans="1:13" s="23" customFormat="1" ht="21" customHeight="1" hidden="1">
      <c r="A45" s="22" t="s">
        <v>112</v>
      </c>
      <c r="B45" s="101">
        <v>6</v>
      </c>
      <c r="C45" s="102"/>
      <c r="D45" s="105"/>
      <c r="E45" s="48"/>
      <c r="F45" s="48"/>
      <c r="G45" s="48"/>
      <c r="H45" s="48"/>
      <c r="I45" s="48"/>
      <c r="J45" s="48" t="e">
        <f t="shared" si="8"/>
        <v>#DIV/0!</v>
      </c>
      <c r="K45" s="107">
        <f t="shared" si="9"/>
        <v>0</v>
      </c>
      <c r="M45" s="17"/>
    </row>
    <row r="46" spans="1:13" ht="27.75" customHeight="1" hidden="1">
      <c r="A46" s="21" t="s">
        <v>113</v>
      </c>
      <c r="B46" s="103">
        <v>6</v>
      </c>
      <c r="C46" s="103">
        <v>2</v>
      </c>
      <c r="D46" s="51"/>
      <c r="E46" s="51"/>
      <c r="F46" s="51"/>
      <c r="G46" s="48"/>
      <c r="H46" s="48"/>
      <c r="I46" s="51"/>
      <c r="J46" s="48" t="e">
        <f t="shared" si="8"/>
        <v>#DIV/0!</v>
      </c>
      <c r="K46" s="107">
        <f t="shared" si="9"/>
        <v>0</v>
      </c>
      <c r="M46" s="23"/>
    </row>
    <row r="47" spans="1:13" s="23" customFormat="1" ht="0.75" customHeight="1">
      <c r="A47" s="24" t="s">
        <v>287</v>
      </c>
      <c r="B47" s="106">
        <v>7</v>
      </c>
      <c r="C47" s="106"/>
      <c r="D47" s="48"/>
      <c r="E47" s="48">
        <v>5</v>
      </c>
      <c r="F47" s="48"/>
      <c r="G47" s="48"/>
      <c r="H47" s="48"/>
      <c r="I47" s="48"/>
      <c r="J47" s="48"/>
      <c r="K47" s="107">
        <f t="shared" si="9"/>
        <v>-5</v>
      </c>
      <c r="M47" s="17"/>
    </row>
    <row r="48" spans="1:11" ht="15" customHeight="1" hidden="1">
      <c r="A48" s="21" t="s">
        <v>285</v>
      </c>
      <c r="B48" s="103">
        <v>7</v>
      </c>
      <c r="C48" s="103">
        <v>1</v>
      </c>
      <c r="D48" s="51"/>
      <c r="E48" s="51"/>
      <c r="F48" s="51"/>
      <c r="G48" s="48"/>
      <c r="H48" s="48"/>
      <c r="I48" s="51"/>
      <c r="J48" s="48"/>
      <c r="K48" s="107">
        <f t="shared" si="9"/>
        <v>0</v>
      </c>
    </row>
    <row r="49" spans="1:11" ht="14.25" customHeight="1" hidden="1">
      <c r="A49" s="21" t="s">
        <v>286</v>
      </c>
      <c r="B49" s="103">
        <v>7</v>
      </c>
      <c r="C49" s="103">
        <v>2</v>
      </c>
      <c r="D49" s="51"/>
      <c r="E49" s="51"/>
      <c r="F49" s="51"/>
      <c r="G49" s="48"/>
      <c r="H49" s="48"/>
      <c r="I49" s="51"/>
      <c r="J49" s="48"/>
      <c r="K49" s="107">
        <f t="shared" si="9"/>
        <v>0</v>
      </c>
    </row>
    <row r="50" spans="1:11" ht="0.75" customHeight="1" hidden="1">
      <c r="A50" s="20" t="s">
        <v>114</v>
      </c>
      <c r="B50" s="26">
        <v>7</v>
      </c>
      <c r="C50" s="26">
        <v>6</v>
      </c>
      <c r="D50" s="51"/>
      <c r="E50" s="51"/>
      <c r="F50" s="51"/>
      <c r="G50" s="48"/>
      <c r="H50" s="48"/>
      <c r="I50" s="51"/>
      <c r="J50" s="48"/>
      <c r="K50" s="107">
        <f t="shared" si="9"/>
        <v>0</v>
      </c>
    </row>
    <row r="51" spans="1:11" ht="13.5" customHeight="1" hidden="1">
      <c r="A51" s="21" t="s">
        <v>325</v>
      </c>
      <c r="B51" s="108">
        <v>7</v>
      </c>
      <c r="C51" s="108">
        <v>7</v>
      </c>
      <c r="D51" s="51"/>
      <c r="E51" s="51"/>
      <c r="F51" s="51"/>
      <c r="G51" s="48"/>
      <c r="H51" s="48"/>
      <c r="I51" s="51"/>
      <c r="J51" s="48"/>
      <c r="K51" s="107">
        <f t="shared" si="9"/>
        <v>0</v>
      </c>
    </row>
    <row r="52" spans="1:13" ht="16.5" customHeight="1" hidden="1">
      <c r="A52" s="20" t="s">
        <v>115</v>
      </c>
      <c r="B52" s="26">
        <v>7</v>
      </c>
      <c r="C52" s="26">
        <v>9</v>
      </c>
      <c r="D52" s="51"/>
      <c r="E52" s="51"/>
      <c r="F52" s="51"/>
      <c r="G52" s="48"/>
      <c r="H52" s="48"/>
      <c r="I52" s="51"/>
      <c r="J52" s="48"/>
      <c r="K52" s="107">
        <f t="shared" si="9"/>
        <v>0</v>
      </c>
      <c r="M52" s="23"/>
    </row>
    <row r="53" spans="1:13" s="23" customFormat="1" ht="26.25" customHeight="1">
      <c r="A53" s="24" t="s">
        <v>116</v>
      </c>
      <c r="B53" s="109">
        <v>8</v>
      </c>
      <c r="C53" s="102"/>
      <c r="D53" s="48">
        <f>D54</f>
        <v>745.28</v>
      </c>
      <c r="E53" s="67">
        <f>E54</f>
        <v>212.44982</v>
      </c>
      <c r="F53" s="67">
        <f>F54</f>
        <v>212.44982</v>
      </c>
      <c r="G53" s="48">
        <f>F53/E53*100</f>
        <v>100</v>
      </c>
      <c r="H53" s="48">
        <f>F53-E53</f>
        <v>0</v>
      </c>
      <c r="I53" s="48">
        <f>I54</f>
        <v>212.44982</v>
      </c>
      <c r="J53" s="48">
        <f>I53/E53*100</f>
        <v>100</v>
      </c>
      <c r="K53" s="48">
        <f>I53-E53</f>
        <v>0</v>
      </c>
      <c r="M53" s="17"/>
    </row>
    <row r="54" spans="1:13" ht="12" customHeight="1">
      <c r="A54" s="20" t="s">
        <v>117</v>
      </c>
      <c r="B54" s="26">
        <v>8</v>
      </c>
      <c r="C54" s="26">
        <v>1</v>
      </c>
      <c r="D54" s="68">
        <v>745.28</v>
      </c>
      <c r="E54" s="68">
        <v>212.44982</v>
      </c>
      <c r="F54" s="68">
        <v>212.44982</v>
      </c>
      <c r="G54" s="51">
        <f>F54/E54*100</f>
        <v>100</v>
      </c>
      <c r="H54" s="51">
        <f>F54-E54</f>
        <v>0</v>
      </c>
      <c r="I54" s="68">
        <v>212.44982</v>
      </c>
      <c r="J54" s="51">
        <f>I54/E54*100</f>
        <v>100</v>
      </c>
      <c r="K54" s="51">
        <f>I54-E54</f>
        <v>0</v>
      </c>
      <c r="M54" s="23"/>
    </row>
    <row r="55" spans="1:13" s="23" customFormat="1" ht="13.5" customHeight="1">
      <c r="A55" s="22" t="s">
        <v>386</v>
      </c>
      <c r="B55" s="58">
        <v>9</v>
      </c>
      <c r="C55" s="102"/>
      <c r="D55" s="48">
        <f>D56</f>
        <v>0</v>
      </c>
      <c r="E55" s="67">
        <f>E56</f>
        <v>0</v>
      </c>
      <c r="F55" s="67">
        <f>F56</f>
        <v>0</v>
      </c>
      <c r="G55" s="48"/>
      <c r="H55" s="51">
        <f aca="true" t="shared" si="10" ref="H55:H65">F55-E55</f>
        <v>0</v>
      </c>
      <c r="I55" s="67">
        <f>I56</f>
        <v>0</v>
      </c>
      <c r="J55" s="48"/>
      <c r="K55" s="48">
        <f>K56</f>
        <v>0</v>
      </c>
      <c r="M55" s="17"/>
    </row>
    <row r="56" spans="1:11" ht="15.75" customHeight="1">
      <c r="A56" s="20" t="s">
        <v>118</v>
      </c>
      <c r="B56" s="26">
        <v>9</v>
      </c>
      <c r="C56" s="26">
        <v>1</v>
      </c>
      <c r="D56" s="51">
        <v>0</v>
      </c>
      <c r="E56" s="51">
        <v>0</v>
      </c>
      <c r="F56" s="51">
        <v>0</v>
      </c>
      <c r="G56" s="51">
        <v>0</v>
      </c>
      <c r="H56" s="51">
        <f t="shared" si="10"/>
        <v>0</v>
      </c>
      <c r="I56" s="51">
        <v>0</v>
      </c>
      <c r="J56" s="48"/>
      <c r="K56" s="48">
        <f aca="true" t="shared" si="11" ref="K56:K66">I56-E56</f>
        <v>0</v>
      </c>
    </row>
    <row r="57" spans="1:13" ht="16.5" customHeight="1" hidden="1">
      <c r="A57" s="21" t="s">
        <v>119</v>
      </c>
      <c r="B57" s="108">
        <v>9</v>
      </c>
      <c r="C57" s="108">
        <v>4</v>
      </c>
      <c r="D57" s="51"/>
      <c r="E57" s="51"/>
      <c r="F57" s="51"/>
      <c r="G57" s="48" t="e">
        <f>F57/E57*100</f>
        <v>#DIV/0!</v>
      </c>
      <c r="H57" s="48">
        <f t="shared" si="10"/>
        <v>0</v>
      </c>
      <c r="I57" s="51"/>
      <c r="J57" s="48" t="e">
        <f>I57/E57*100</f>
        <v>#DIV/0!</v>
      </c>
      <c r="K57" s="48">
        <f t="shared" si="11"/>
        <v>0</v>
      </c>
      <c r="M57" s="23"/>
    </row>
    <row r="58" spans="1:13" s="23" customFormat="1" ht="15" customHeight="1">
      <c r="A58" s="22" t="s">
        <v>120</v>
      </c>
      <c r="B58" s="58">
        <v>10</v>
      </c>
      <c r="C58" s="102"/>
      <c r="D58" s="48">
        <f>D59+D60+D61</f>
        <v>85.47</v>
      </c>
      <c r="E58" s="67">
        <f>E59+E60+E61+E62+E63</f>
        <v>37.269</v>
      </c>
      <c r="F58" s="67">
        <f>F59+F60+F61+F62+F63</f>
        <v>37.269</v>
      </c>
      <c r="G58" s="48">
        <f>F58/E58*100</f>
        <v>100</v>
      </c>
      <c r="H58" s="48">
        <f t="shared" si="10"/>
        <v>0</v>
      </c>
      <c r="I58" s="48">
        <f>I59+I60+I61+I62+I63</f>
        <v>37.269</v>
      </c>
      <c r="J58" s="48">
        <f>I58/E58*100</f>
        <v>100</v>
      </c>
      <c r="K58" s="48">
        <f t="shared" si="11"/>
        <v>0</v>
      </c>
      <c r="M58" s="17"/>
    </row>
    <row r="59" spans="1:11" ht="12.75" customHeight="1">
      <c r="A59" s="20" t="s">
        <v>121</v>
      </c>
      <c r="B59" s="26">
        <v>10</v>
      </c>
      <c r="C59" s="26">
        <v>1</v>
      </c>
      <c r="D59" s="51">
        <v>40.47</v>
      </c>
      <c r="E59" s="51">
        <v>10.119</v>
      </c>
      <c r="F59" s="51">
        <v>10.119</v>
      </c>
      <c r="G59" s="48">
        <f>F59/E59*100</f>
        <v>100</v>
      </c>
      <c r="H59" s="51">
        <f t="shared" si="10"/>
        <v>0</v>
      </c>
      <c r="I59" s="51">
        <v>10.119</v>
      </c>
      <c r="J59" s="48">
        <f>I59/E59*100</f>
        <v>100</v>
      </c>
      <c r="K59" s="48">
        <f t="shared" si="11"/>
        <v>0</v>
      </c>
    </row>
    <row r="60" spans="1:11" ht="13.5" customHeight="1">
      <c r="A60" s="20" t="s">
        <v>122</v>
      </c>
      <c r="B60" s="26">
        <v>10</v>
      </c>
      <c r="C60" s="26">
        <v>2</v>
      </c>
      <c r="D60" s="51"/>
      <c r="E60" s="51"/>
      <c r="F60" s="51"/>
      <c r="G60" s="48"/>
      <c r="H60" s="51">
        <f t="shared" si="10"/>
        <v>0</v>
      </c>
      <c r="I60" s="51"/>
      <c r="J60" s="48"/>
      <c r="K60" s="48">
        <f t="shared" si="11"/>
        <v>0</v>
      </c>
    </row>
    <row r="61" spans="1:11" ht="12.75" customHeight="1">
      <c r="A61" s="20" t="s">
        <v>123</v>
      </c>
      <c r="B61" s="26">
        <v>10</v>
      </c>
      <c r="C61" s="26">
        <v>3</v>
      </c>
      <c r="D61" s="51">
        <v>45</v>
      </c>
      <c r="E61" s="51">
        <v>27.15</v>
      </c>
      <c r="F61" s="68">
        <v>27.15</v>
      </c>
      <c r="G61" s="51">
        <f aca="true" t="shared" si="12" ref="G61:G66">F61/E61*100</f>
        <v>100</v>
      </c>
      <c r="H61" s="51">
        <f t="shared" si="10"/>
        <v>0</v>
      </c>
      <c r="I61" s="51">
        <v>27.15</v>
      </c>
      <c r="J61" s="51">
        <f aca="true" t="shared" si="13" ref="J61:J66">I61/E61*100</f>
        <v>100</v>
      </c>
      <c r="K61" s="51">
        <f t="shared" si="11"/>
        <v>0</v>
      </c>
    </row>
    <row r="62" spans="1:11" ht="23.25" customHeight="1" hidden="1">
      <c r="A62" s="21" t="s">
        <v>327</v>
      </c>
      <c r="B62" s="108">
        <v>10</v>
      </c>
      <c r="C62" s="108">
        <v>4</v>
      </c>
      <c r="D62" s="51"/>
      <c r="E62" s="51"/>
      <c r="F62" s="51"/>
      <c r="G62" s="51" t="e">
        <f t="shared" si="12"/>
        <v>#DIV/0!</v>
      </c>
      <c r="H62" s="51">
        <f t="shared" si="10"/>
        <v>0</v>
      </c>
      <c r="I62" s="51"/>
      <c r="J62" s="51" t="e">
        <f t="shared" si="13"/>
        <v>#DIV/0!</v>
      </c>
      <c r="K62" s="48">
        <f t="shared" si="11"/>
        <v>0</v>
      </c>
    </row>
    <row r="63" spans="1:13" ht="14.25" customHeight="1" hidden="1">
      <c r="A63" s="21" t="s">
        <v>326</v>
      </c>
      <c r="B63" s="108">
        <v>10</v>
      </c>
      <c r="C63" s="108">
        <v>6</v>
      </c>
      <c r="D63" s="51"/>
      <c r="E63" s="51"/>
      <c r="F63" s="51"/>
      <c r="G63" s="51" t="e">
        <f t="shared" si="12"/>
        <v>#DIV/0!</v>
      </c>
      <c r="H63" s="51">
        <f t="shared" si="10"/>
        <v>0</v>
      </c>
      <c r="I63" s="51"/>
      <c r="J63" s="51" t="e">
        <f t="shared" si="13"/>
        <v>#DIV/0!</v>
      </c>
      <c r="K63" s="48">
        <f t="shared" si="11"/>
        <v>0</v>
      </c>
      <c r="M63" s="23"/>
    </row>
    <row r="64" spans="1:13" s="23" customFormat="1" ht="12">
      <c r="A64" s="22" t="s">
        <v>388</v>
      </c>
      <c r="B64" s="58">
        <v>11</v>
      </c>
      <c r="C64" s="102"/>
      <c r="D64" s="105">
        <f>D66</f>
        <v>16</v>
      </c>
      <c r="E64" s="105">
        <f>E66</f>
        <v>4</v>
      </c>
      <c r="F64" s="105">
        <f>F66</f>
        <v>4</v>
      </c>
      <c r="G64" s="51">
        <f t="shared" si="12"/>
        <v>100</v>
      </c>
      <c r="H64" s="51">
        <f t="shared" si="10"/>
        <v>0</v>
      </c>
      <c r="I64" s="48">
        <f>I66</f>
        <v>4</v>
      </c>
      <c r="J64" s="51">
        <f t="shared" si="13"/>
        <v>100</v>
      </c>
      <c r="K64" s="48">
        <f t="shared" si="11"/>
        <v>0</v>
      </c>
      <c r="M64" s="17"/>
    </row>
    <row r="65" spans="1:11" ht="24" hidden="1">
      <c r="A65" s="21" t="s">
        <v>124</v>
      </c>
      <c r="B65" s="108">
        <v>11</v>
      </c>
      <c r="C65" s="108">
        <v>1</v>
      </c>
      <c r="D65" s="51"/>
      <c r="E65" s="51"/>
      <c r="F65" s="51"/>
      <c r="G65" s="51" t="e">
        <f t="shared" si="12"/>
        <v>#DIV/0!</v>
      </c>
      <c r="H65" s="51">
        <f t="shared" si="10"/>
        <v>0</v>
      </c>
      <c r="I65" s="51"/>
      <c r="J65" s="51" t="e">
        <f t="shared" si="13"/>
        <v>#DIV/0!</v>
      </c>
      <c r="K65" s="48">
        <f t="shared" si="11"/>
        <v>0</v>
      </c>
    </row>
    <row r="66" spans="1:13" ht="12">
      <c r="A66" s="20" t="s">
        <v>387</v>
      </c>
      <c r="B66" s="26">
        <v>11</v>
      </c>
      <c r="C66" s="26">
        <v>1</v>
      </c>
      <c r="D66" s="51">
        <v>16</v>
      </c>
      <c r="E66" s="51">
        <v>4</v>
      </c>
      <c r="F66" s="51">
        <v>4</v>
      </c>
      <c r="G66" s="51">
        <f t="shared" si="12"/>
        <v>100</v>
      </c>
      <c r="H66" s="51">
        <v>0</v>
      </c>
      <c r="I66" s="51">
        <v>4</v>
      </c>
      <c r="J66" s="51">
        <f t="shared" si="13"/>
        <v>100</v>
      </c>
      <c r="K66" s="51">
        <f t="shared" si="11"/>
        <v>0</v>
      </c>
      <c r="M66" s="23"/>
    </row>
    <row r="67" spans="1:13" s="23" customFormat="1" ht="0.75" customHeight="1">
      <c r="A67" s="22" t="s">
        <v>343</v>
      </c>
      <c r="B67" s="58"/>
      <c r="C67" s="58"/>
      <c r="D67" s="48"/>
      <c r="E67" s="48"/>
      <c r="F67" s="48"/>
      <c r="G67" s="48"/>
      <c r="H67" s="48"/>
      <c r="I67" s="51"/>
      <c r="J67" s="48"/>
      <c r="K67" s="48"/>
      <c r="M67" s="25"/>
    </row>
    <row r="68" spans="1:13" s="25" customFormat="1" ht="15.75">
      <c r="A68" s="37" t="s">
        <v>0</v>
      </c>
      <c r="B68" s="58">
        <v>0</v>
      </c>
      <c r="C68" s="58">
        <v>0</v>
      </c>
      <c r="D68" s="48">
        <f>D14+D32+D53+D55+D41+D67+D58+D64+D33</f>
        <v>2769.729999999999</v>
      </c>
      <c r="E68" s="67">
        <f>E14+E32+E53+E55+E41+E67+E58+E64+E33</f>
        <v>958.0269799999999</v>
      </c>
      <c r="F68" s="67">
        <f>F14+F32+F53+F55+F41+F67+F58+F64+F33</f>
        <v>958.0269799999999</v>
      </c>
      <c r="G68" s="48">
        <f>F68/E68*100</f>
        <v>100</v>
      </c>
      <c r="H68" s="48">
        <f>H14+H32+H53+H55+H41+H67+H58+H64</f>
        <v>0</v>
      </c>
      <c r="I68" s="67">
        <f>I14+I32+I53+I55+I41+I67+I58+I64+I33</f>
        <v>958.0269799999999</v>
      </c>
      <c r="J68" s="48">
        <f>I68/E68*100</f>
        <v>100</v>
      </c>
      <c r="K68" s="48">
        <f>I68-E68</f>
        <v>0</v>
      </c>
      <c r="M68" s="17"/>
    </row>
    <row r="69" spans="1:6" ht="21" customHeight="1">
      <c r="A69" s="16"/>
      <c r="F69" s="96"/>
    </row>
  </sheetData>
  <sheetProtection/>
  <mergeCells count="18">
    <mergeCell ref="A1:K1"/>
    <mergeCell ref="A2:K2"/>
    <mergeCell ref="A3:K3"/>
    <mergeCell ref="A4:K4"/>
    <mergeCell ref="A6:K7"/>
    <mergeCell ref="I8:K8"/>
    <mergeCell ref="I9:I13"/>
    <mergeCell ref="J9:J13"/>
    <mergeCell ref="K9:K13"/>
    <mergeCell ref="A8:A13"/>
    <mergeCell ref="B8:B12"/>
    <mergeCell ref="G9:G13"/>
    <mergeCell ref="H9:H13"/>
    <mergeCell ref="C8:C12"/>
    <mergeCell ref="E8:E13"/>
    <mergeCell ref="F8:H8"/>
    <mergeCell ref="F9:F13"/>
    <mergeCell ref="D8:D1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2012-04-26T05:15:10Z</cp:lastPrinted>
  <dcterms:created xsi:type="dcterms:W3CDTF">2005-11-15T11:37:49Z</dcterms:created>
  <dcterms:modified xsi:type="dcterms:W3CDTF">2012-06-27T10:29:48Z</dcterms:modified>
  <cp:category/>
  <cp:version/>
  <cp:contentType/>
  <cp:contentStatus/>
</cp:coreProperties>
</file>